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My Drive\PBT\Volumes\Income\Source Files\Desk Aids\FS-3C Eligibility Standards\"/>
    </mc:Choice>
  </mc:AlternateContent>
  <xr:revisionPtr revIDLastSave="0" documentId="8_{94728B93-FF41-4819-BBFC-A37F2B67FAC7}" xr6:coauthVersionLast="47" xr6:coauthVersionMax="47" xr10:uidLastSave="{00000000-0000-0000-0000-000000000000}"/>
  <bookViews>
    <workbookView xWindow="-120" yWindow="-120" windowWidth="29040" windowHeight="15720" tabRatio="691" activeTab="4" xr2:uid="{00000000-000D-0000-FFFF-FFFF00000000}"/>
  </bookViews>
  <sheets>
    <sheet name="Instructions" sheetId="1" r:id="rId1"/>
    <sheet name="FS-3C FFY 2026" sheetId="2" r:id="rId2"/>
    <sheet name="FS-3C FFY 2026 Printer Friendly" sheetId="3" r:id="rId3"/>
    <sheet name="FS-3C FFY 2026 Manual" sheetId="4" r:id="rId4"/>
    <sheet name="Sponsor Deeming FFY 2026" sheetId="5" r:id="rId5"/>
    <sheet name="Data"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C27" i="3" s="1"/>
  <c r="C14" i="5"/>
  <c r="C36" i="2"/>
  <c r="C35" i="2"/>
  <c r="C6" i="2"/>
  <c r="C9" i="2" s="1"/>
  <c r="C28" i="2"/>
  <c r="D3" i="2"/>
  <c r="F2" i="3"/>
  <c r="C2" i="3"/>
  <c r="C34" i="3"/>
  <c r="C26" i="3"/>
  <c r="C18" i="3"/>
  <c r="C16" i="3"/>
  <c r="C4" i="3"/>
  <c r="C6" i="3" l="1"/>
  <c r="C36" i="3"/>
  <c r="F4" i="6" l="1"/>
  <c r="C4" i="5"/>
  <c r="C5" i="5" s="1"/>
  <c r="C11" i="5" s="1"/>
  <c r="C15" i="5" s="1"/>
  <c r="C18" i="5" s="1"/>
  <c r="D3" i="4"/>
  <c r="C40" i="3"/>
  <c r="C23" i="3"/>
  <c r="C20" i="3"/>
  <c r="C13" i="3"/>
  <c r="C8" i="3"/>
  <c r="C5" i="3"/>
  <c r="D2" i="3"/>
  <c r="D3" i="3" s="1"/>
  <c r="F1" i="3"/>
  <c r="C35" i="3"/>
  <c r="C28" i="3"/>
  <c r="C21" i="2"/>
  <c r="C9" i="3"/>
  <c r="C21" i="3" l="1"/>
  <c r="C10" i="2"/>
  <c r="C11" i="2" l="1"/>
  <c r="C10" i="3"/>
  <c r="C14" i="2" l="1"/>
  <c r="C11" i="3"/>
  <c r="C14" i="3" l="1"/>
  <c r="C24" i="2"/>
  <c r="C24" i="3" l="1"/>
  <c r="C29" i="2"/>
  <c r="C30" i="2" l="1"/>
  <c r="C29" i="3"/>
  <c r="C31" i="2" l="1"/>
  <c r="C32" i="2" s="1"/>
  <c r="C30" i="3"/>
  <c r="C31" i="3" l="1"/>
  <c r="C32" i="3" l="1"/>
  <c r="C37" i="2"/>
  <c r="C37" i="3" l="1"/>
  <c r="C38" i="2"/>
  <c r="D38" i="2" s="1"/>
  <c r="C41" i="2" l="1"/>
  <c r="C41" i="3" s="1"/>
  <c r="C38" i="3"/>
  <c r="D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Cummings, Mary Kay</author>
  </authors>
  <commentList>
    <comment ref="B4" authorId="0" shapeId="0" xr:uid="{00000000-0006-0000-0100-000001000000}">
      <text>
        <r>
          <rPr>
            <sz val="11"/>
            <color theme="1"/>
            <rFont val="Calibri"/>
            <family val="2"/>
            <scheme val="minor"/>
          </rPr>
          <t xml:space="preserve">INCOME
This FS-3C does not determine Gross Income eligibility or Broad Based Categorical Eligibility (BBCE).  Please refer to the SNAP Broad Based Categorical Eligibility (BBCE) Categories Desk Aid, and  the SNAP Financial Desk Aid for the current income limits. </t>
        </r>
      </text>
    </comment>
    <comment ref="B16" authorId="0" shapeId="0" xr:uid="{00000000-0006-0000-0100-000002000000}">
      <text>
        <r>
          <rPr>
            <sz val="11"/>
            <color theme="1"/>
            <rFont val="Calibri"/>
            <family val="2"/>
            <scheme val="minor"/>
          </rPr>
          <t xml:space="preserve">CHILD SUPPORT
This FS-3C does not calculate Gross Income eligibility when Child Support is deducted, but will calculate the deduction for determination of Net Income.
</t>
        </r>
      </text>
    </comment>
    <comment ref="B24" authorId="0" shapeId="0" xr:uid="{00000000-0006-0000-0100-000003000000}">
      <text>
        <r>
          <rPr>
            <sz val="11"/>
            <color theme="1"/>
            <rFont val="Calibri"/>
            <family val="2"/>
            <scheme val="minor"/>
          </rPr>
          <t>NET INCOME
This FS-3C does not determine 100% Net FPL or Broad Based Categorical Eligibility (BBCE).  Please refer to the SNAP Broad Based Categorical Eligibility (BBCE) Categories Desk Aid, and  the SNAP Financial Desk Aid for the current income limits.</t>
        </r>
      </text>
    </comment>
    <comment ref="C27" authorId="1" shapeId="0" xr:uid="{42F9EEC8-C51B-4BED-8830-50CF33403521}">
      <text>
        <r>
          <rPr>
            <sz val="9"/>
            <color indexed="81"/>
            <rFont val="Tahoma"/>
            <family val="2"/>
          </rPr>
          <t xml:space="preserve">HCUA
Effective March 2025, all households will receive the full HCUA (Application, Renewal, PRF, Change)
</t>
        </r>
      </text>
    </comment>
    <comment ref="B31" authorId="0" shapeId="0" xr:uid="{00000000-0006-0000-0100-000004000000}">
      <text>
        <r>
          <rPr>
            <sz val="11"/>
            <color theme="1"/>
            <rFont val="Calibri"/>
            <family val="2"/>
            <scheme val="minor"/>
          </rPr>
          <t xml:space="preserve">SHELTER COSTS
Households with Elderly/Disabled member(s) do not have a shelter cap.
</t>
        </r>
      </text>
    </comment>
    <comment ref="B34" authorId="0" shapeId="0" xr:uid="{00000000-0006-0000-0100-000005000000}">
      <text>
        <r>
          <rPr>
            <sz val="11"/>
            <color theme="1"/>
            <rFont val="Calibri"/>
            <family val="2"/>
            <scheme val="minor"/>
          </rPr>
          <t>ELIGIBLE HOUSEHOLD MEMBERS
Total number of people in the household who are eligible for SNAP
Remember: Only eligible households of 1 or 2 people qualify for $23 minimum allotments.</t>
        </r>
      </text>
    </comment>
    <comment ref="D38" authorId="0" shapeId="0" xr:uid="{00000000-0006-0000-0100-000006000000}">
      <text>
        <r>
          <rPr>
            <sz val="11"/>
            <color theme="1"/>
            <rFont val="Calibri"/>
            <family val="2"/>
            <scheme val="minor"/>
          </rPr>
          <t xml:space="preserve">MINIMUM ALLOTMENT
1-2 person households who are ECE or SE households could receive a minimum allotment, which is reflected in the purple cells (could be $0 for initial month).
</t>
        </r>
      </text>
    </comment>
  </commentList>
</comments>
</file>

<file path=xl/sharedStrings.xml><?xml version="1.0" encoding="utf-8"?>
<sst xmlns="http://schemas.openxmlformats.org/spreadsheetml/2006/main" count="188" uniqueCount="115">
  <si>
    <t>For best printing results, select "Fit Sheet on One Page" from the Print Screen.</t>
  </si>
  <si>
    <t>Month</t>
  </si>
  <si>
    <t>Case Number:</t>
  </si>
  <si>
    <t>IS THERE A HOUSEHOLD MEMBER WHO HAS A DISABILITY OR IS AGED 60 OR OVER?</t>
  </si>
  <si>
    <t>Select</t>
  </si>
  <si>
    <t>Select a Month</t>
  </si>
  <si>
    <t>Head of Household:</t>
  </si>
  <si>
    <t>SELF-EMPLOYMENT INCOME</t>
  </si>
  <si>
    <t>Gross self-employment income</t>
  </si>
  <si>
    <t>Self-employment expenses</t>
  </si>
  <si>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</si>
  <si>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t>INCOME from WORK</t>
  </si>
  <si>
    <t xml:space="preserve">Gross employment income </t>
  </si>
  <si>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</si>
  <si>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</si>
  <si>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</si>
  <si>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t xml:space="preserve">UNEARNED INCOME </t>
  </si>
  <si>
    <t>TOTAL unearned income</t>
  </si>
  <si>
    <r>
      <rPr>
        <b/>
        <sz val="10"/>
        <color theme="1"/>
        <rFont val="Source Sans Pro"/>
        <family val="2"/>
      </rPr>
      <t xml:space="preserve">TOTAL INCOME                       
</t>
    </r>
    <r>
      <rPr>
        <i/>
        <sz val="8"/>
        <color theme="1"/>
        <rFont val="Source Sans Pro"/>
        <family val="2"/>
      </rPr>
      <t>(Line 7 plus line 8</t>
    </r>
    <r>
      <rPr>
        <i/>
        <sz val="8"/>
        <color theme="1"/>
        <rFont val="Source Sans Pro"/>
        <family val="2"/>
      </rPr>
      <t>)</t>
    </r>
  </si>
  <si>
    <t>CHILD SUPPORT EXCLUSION</t>
  </si>
  <si>
    <t xml:space="preserve">Child support paid </t>
  </si>
  <si>
    <t>STANDARD DEDUCTION</t>
  </si>
  <si>
    <r>
      <rPr>
        <sz val="10"/>
        <color theme="1"/>
        <rFont val="Arial"/>
        <family val="2"/>
      </rPr>
      <t xml:space="preserve">Standard deduction              </t>
    </r>
    <r>
      <rPr>
        <sz val="8"/>
        <color theme="1"/>
        <rFont val="Source Sans Pro"/>
        <family val="2"/>
      </rPr>
      <t xml:space="preserve"> </t>
    </r>
  </si>
  <si>
    <t>EXCESS MEDICAL DEDUCTION</t>
  </si>
  <si>
    <t>Actual medical expenses</t>
  </si>
  <si>
    <t xml:space="preserve">Applied excess medical deduction </t>
  </si>
  <si>
    <t>DEPENDENT CARE DEDUCTION</t>
  </si>
  <si>
    <t xml:space="preserve">Dependent care costs </t>
  </si>
  <si>
    <r>
      <rPr>
        <b/>
        <sz val="10"/>
        <color theme="1"/>
        <rFont val="Source Sans Pro"/>
        <family val="2"/>
      </rPr>
      <t xml:space="preserve">ADJUSTED INCOME
</t>
    </r>
    <r>
      <rPr>
        <i/>
        <sz val="8"/>
        <color theme="1"/>
        <rFont val="Source Sans Pro"/>
        <family val="2"/>
      </rPr>
      <t>(Line 9 minus lines 10, 11, 13, and 14)</t>
    </r>
  </si>
  <si>
    <t>SHELTER COSTS</t>
  </si>
  <si>
    <t>Housing expenses</t>
  </si>
  <si>
    <t>Utility allowance</t>
  </si>
  <si>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</si>
  <si>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</si>
  <si>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t>BENEFIT ALLOTMENT COMPUTATION</t>
  </si>
  <si>
    <t>Total eligible household members</t>
  </si>
  <si>
    <t>25a</t>
  </si>
  <si>
    <t>Maximum allotment for the HH</t>
  </si>
  <si>
    <t>25b</t>
  </si>
  <si>
    <t>100% FPL</t>
  </si>
  <si>
    <t>PRORATION COMPUTATION</t>
  </si>
  <si>
    <r>
      <rPr>
        <sz val="10"/>
        <color theme="1"/>
        <rFont val="Source Sans Pro"/>
        <family val="2"/>
      </rPr>
      <t xml:space="preserve">Day of the month the client </t>
    </r>
    <r>
      <rPr>
        <u/>
        <sz val="10"/>
        <color theme="1"/>
        <rFont val="Source Sans Pro"/>
        <family val="2"/>
      </rPr>
      <t>applied</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</si>
  <si>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</si>
  <si>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</si>
  <si>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</si>
  <si>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</si>
  <si>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</si>
  <si>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</si>
  <si>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</si>
  <si>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</si>
  <si>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</si>
  <si>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r>
      <rPr>
        <sz val="10"/>
        <color theme="1"/>
        <rFont val="Source Sans Pro"/>
        <family val="2"/>
      </rPr>
      <t xml:space="preserve">Day of the month the client </t>
    </r>
    <r>
      <rPr>
        <u/>
        <sz val="10"/>
        <color theme="1"/>
        <rFont val="Source Sans Pro"/>
        <family val="2"/>
      </rPr>
      <t>applied</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</si>
  <si>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</si>
  <si>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</si>
  <si>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</si>
  <si>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</si>
  <si>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</si>
  <si>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</si>
  <si>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</si>
  <si>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 xml:space="preserve">50% of Adjusted Income
</t>
    </r>
    <r>
      <rPr>
        <i/>
        <sz val="8"/>
        <color theme="1"/>
        <rFont val="Source Sans Pro"/>
        <family val="2"/>
      </rPr>
      <t>(Line 15 times .5)</t>
    </r>
    <r>
      <rPr>
        <sz val="10"/>
        <color theme="1"/>
        <rFont val="Source Sans Pro"/>
        <family val="2"/>
      </rPr>
      <t xml:space="preserve"> </t>
    </r>
  </si>
  <si>
    <r>
      <rPr>
        <b/>
        <sz val="10"/>
        <color theme="1"/>
        <rFont val="Source Sans Pro"/>
        <family val="2"/>
      </rPr>
      <t xml:space="preserve">MONTHLY NET INCOME
</t>
    </r>
    <r>
      <rPr>
        <i/>
        <sz val="8"/>
        <color theme="1"/>
        <rFont val="Source Sans Pro"/>
        <family val="2"/>
      </rPr>
      <t>(Line 15 minus line 22 or line 16 if applicable)</t>
    </r>
  </si>
  <si>
    <r>
      <rPr>
        <sz val="10"/>
        <color theme="1"/>
        <rFont val="Source Sans Pro"/>
        <family val="2"/>
      </rPr>
      <t xml:space="preserve">Day of the month the client </t>
    </r>
    <r>
      <rPr>
        <u/>
        <sz val="10"/>
        <color theme="1"/>
        <rFont val="Source Sans Pro"/>
        <family val="2"/>
      </rPr>
      <t>applied</t>
    </r>
  </si>
  <si>
    <t>Sponsor Income Deeming Calculation Worksheet</t>
  </si>
  <si>
    <t xml:space="preserve">EARNED INCOME </t>
  </si>
  <si>
    <r>
      <rPr>
        <sz val="10"/>
        <color theme="1"/>
        <rFont val="Source Sans Pro"/>
        <family val="2"/>
      </rPr>
      <t xml:space="preserve">Total gross earned income of Sponsor </t>
    </r>
    <r>
      <rPr>
        <b/>
        <sz val="10"/>
        <color theme="1"/>
        <rFont val="Source Sans Pro"/>
        <family val="2"/>
      </rPr>
      <t>and</t>
    </r>
    <r>
      <rPr>
        <sz val="10"/>
        <color theme="1"/>
        <rFont val="Source Sans Pro"/>
        <family val="2"/>
      </rPr>
      <t xml:space="preserve"> Sponsor's spouse</t>
    </r>
  </si>
  <si>
    <r>
      <rPr>
        <sz val="10"/>
        <color theme="1"/>
        <rFont val="Source Sans Pro"/>
        <family val="2"/>
      </rPr>
      <t xml:space="preserve">Earned income deduction 
</t>
    </r>
    <r>
      <rPr>
        <i/>
        <sz val="8"/>
        <color theme="1"/>
        <rFont val="Source Sans Pro"/>
        <family val="2"/>
      </rPr>
      <t>(20% of line 1)</t>
    </r>
  </si>
  <si>
    <r>
      <rPr>
        <sz val="10"/>
        <color theme="1"/>
        <rFont val="Source Sans Pro"/>
        <family val="2"/>
      </rPr>
      <t xml:space="preserve">TOTAL earned income
</t>
    </r>
    <r>
      <rPr>
        <i/>
        <sz val="8"/>
        <color theme="1"/>
        <rFont val="Source Sans Pro"/>
        <family val="2"/>
      </rPr>
      <t>(Line 1 minus line 2)</t>
    </r>
  </si>
  <si>
    <r>
      <rPr>
        <sz val="10"/>
        <color theme="1"/>
        <rFont val="Source Sans Pro"/>
        <family val="2"/>
      </rPr>
      <t xml:space="preserve">Total gross unearned income of Sponsor </t>
    </r>
    <r>
      <rPr>
        <b/>
        <sz val="10"/>
        <color theme="1"/>
        <rFont val="Source Sans Pro"/>
        <family val="2"/>
      </rPr>
      <t>and</t>
    </r>
    <r>
      <rPr>
        <sz val="10"/>
        <color theme="1"/>
        <rFont val="Source Sans Pro"/>
        <family val="2"/>
      </rPr>
      <t xml:space="preserve"> Sponsor's spouse</t>
    </r>
  </si>
  <si>
    <t xml:space="preserve">Legally obligated child support payments </t>
  </si>
  <si>
    <r>
      <rPr>
        <sz val="10"/>
        <color theme="1"/>
        <rFont val="Source Sans Pro"/>
        <family val="2"/>
      </rPr>
      <t xml:space="preserve">TOTAL INCOME (Net Earned and Unearned)
</t>
    </r>
    <r>
      <rPr>
        <i/>
        <sz val="8"/>
        <color theme="1"/>
        <rFont val="Source Sans Pro"/>
        <family val="2"/>
      </rPr>
      <t>(Line 3 plus line 4 minus line 5)</t>
    </r>
    <r>
      <rPr>
        <sz val="10"/>
        <color theme="1"/>
        <rFont val="Source Sans Pro"/>
        <family val="2"/>
      </rPr>
      <t xml:space="preserve">                       </t>
    </r>
  </si>
  <si>
    <t>HOUSEHOLD SIZE DEDUCTION</t>
  </si>
  <si>
    <t>Sponsor's household size</t>
  </si>
  <si>
    <t>Total household size deduction</t>
  </si>
  <si>
    <t>Deemable income after deduction</t>
  </si>
  <si>
    <t>NUMBER OF INDIVIDUALS SPONSORED</t>
  </si>
  <si>
    <t>Total number of individuals sponsored by Sponsor and Sponsor's spouse</t>
  </si>
  <si>
    <r>
      <rPr>
        <sz val="10"/>
        <color theme="1"/>
        <rFont val="Source Sans Pro"/>
        <family val="2"/>
      </rPr>
      <t xml:space="preserve">Amount deemable to </t>
    </r>
    <r>
      <rPr>
        <b/>
        <sz val="10"/>
        <color theme="1"/>
        <rFont val="Source Sans Pro"/>
        <family val="2"/>
      </rPr>
      <t>each</t>
    </r>
    <r>
      <rPr>
        <sz val="10"/>
        <color theme="1"/>
        <rFont val="Source Sans Pro"/>
        <family val="2"/>
      </rPr>
      <t xml:space="preserve"> sponsored individual as unearned income
</t>
    </r>
    <r>
      <rPr>
        <i/>
        <sz val="8"/>
        <color theme="1"/>
        <rFont val="Source Sans Pro"/>
        <family val="2"/>
      </rPr>
      <t>(Line 9 divided by line 10)</t>
    </r>
  </si>
  <si>
    <t>Months</t>
  </si>
  <si>
    <t>Standard Deductions</t>
  </si>
  <si>
    <t>Utilities</t>
  </si>
  <si>
    <t>Elderly or Disabled?</t>
  </si>
  <si>
    <t>Homeless Shelter Deduction</t>
  </si>
  <si>
    <t>Days in a month</t>
  </si>
  <si>
    <t>Yes</t>
  </si>
  <si>
    <t>No</t>
  </si>
  <si>
    <r>
      <rPr>
        <b/>
        <sz val="14"/>
        <color theme="1"/>
        <rFont val="Source Sans Pro"/>
        <family val="2"/>
      </rPr>
      <t>Sponsor Deeming FFY 2025</t>
    </r>
    <r>
      <rPr>
        <sz val="11"/>
        <color theme="1"/>
        <rFont val="Source Sans Pro"/>
        <family val="2"/>
      </rPr>
      <t xml:space="preserve">
This determines how much of a sponsor's income will be deemed to a sponsored non-citizen applicant's SNAP case.
All income, exclusions and deductions should be converted to monthly amounts.
This sheet is strictly mathematical and cannot determine the validity of any data entered.
</t>
    </r>
  </si>
  <si>
    <t>Heating/Cooling Utility Allowance (HCUA)</t>
  </si>
  <si>
    <t>24a</t>
  </si>
  <si>
    <t>24b</t>
  </si>
  <si>
    <r>
      <t xml:space="preserve">Prorated benefit
</t>
    </r>
    <r>
      <rPr>
        <i/>
        <sz val="8"/>
        <color theme="1"/>
        <rFont val="Source Sans Pro"/>
        <family val="2"/>
      </rPr>
      <t>(Number days in month plus 1 minus the date of application. This difference times line 26, then divided by number of days in the month and rounded down)</t>
    </r>
  </si>
  <si>
    <r>
      <t xml:space="preserve">Full month benefit
</t>
    </r>
    <r>
      <rPr>
        <i/>
        <sz val="8"/>
        <color theme="1"/>
        <rFont val="Source Sans Pro"/>
        <family val="2"/>
      </rPr>
      <t>(Line 24 minus line 25, then round down)</t>
    </r>
    <r>
      <rPr>
        <b/>
        <sz val="10"/>
        <color theme="1"/>
        <rFont val="Source Sans Pro"/>
        <family val="2"/>
      </rPr>
      <t xml:space="preserve">           </t>
    </r>
  </si>
  <si>
    <r>
      <t xml:space="preserve">Net income multiplied by 30%
</t>
    </r>
    <r>
      <rPr>
        <i/>
        <sz val="8"/>
        <color theme="1"/>
        <rFont val="Source Sans Pro"/>
        <family val="2"/>
      </rPr>
      <t>(Line 22 * .3)</t>
    </r>
  </si>
  <si>
    <r>
      <t xml:space="preserve">MONTHLY NET INCOME
</t>
    </r>
    <r>
      <rPr>
        <i/>
        <sz val="8"/>
        <color theme="1"/>
        <rFont val="Source Sans Pro"/>
        <family val="2"/>
      </rPr>
      <t>(Line 15 minus line 21)</t>
    </r>
  </si>
  <si>
    <r>
      <t xml:space="preserve">Allowable shelter deduction 
</t>
    </r>
    <r>
      <rPr>
        <i/>
        <sz val="8"/>
        <color theme="1"/>
        <rFont val="Source Sans Pro"/>
        <family val="2"/>
      </rPr>
      <t>(Lesser of line 20 or $712, if cap applies)</t>
    </r>
  </si>
  <si>
    <r>
      <t xml:space="preserve">Excess shelter                         
</t>
    </r>
    <r>
      <rPr>
        <i/>
        <sz val="8"/>
        <color theme="1"/>
        <rFont val="Source Sans Pro"/>
        <family val="2"/>
      </rPr>
      <t>(Line 18 minus line 19)</t>
    </r>
  </si>
  <si>
    <r>
      <t xml:space="preserve">Full month benefit
</t>
    </r>
    <r>
      <rPr>
        <i/>
        <sz val="8"/>
        <color theme="1"/>
        <rFont val="Source Sans Pro"/>
        <family val="2"/>
      </rPr>
      <t>(Line 24 minus line 25, then round down)</t>
    </r>
  </si>
  <si>
    <r>
      <t xml:space="preserve">Prorated benefit
</t>
    </r>
    <r>
      <rPr>
        <i/>
        <sz val="8"/>
        <color theme="1"/>
        <rFont val="Source Sans Pro"/>
        <family val="2"/>
      </rPr>
      <t>(Number days in month plus 1 minus the date of application. This difference times line 26, then divided by number of days in the month and rounded down</t>
    </r>
    <r>
      <rPr>
        <i/>
        <sz val="9"/>
        <color theme="1"/>
        <rFont val="Source Sans Pro"/>
        <family val="2"/>
      </rPr>
      <t>)</t>
    </r>
  </si>
  <si>
    <r>
      <t>TOTAL shelter costs              
(</t>
    </r>
    <r>
      <rPr>
        <i/>
        <sz val="8"/>
        <color theme="1"/>
        <rFont val="Source Sans Pro"/>
        <family val="2"/>
      </rPr>
      <t>Line 16 plus 17)</t>
    </r>
  </si>
  <si>
    <t>BENEFIT CALCULATION FOR OCT 2025 - SEP 2026</t>
  </si>
  <si>
    <t>October 2025</t>
  </si>
  <si>
    <t>November 2025</t>
  </si>
  <si>
    <t>December 2025</t>
  </si>
  <si>
    <t>January 2026</t>
  </si>
  <si>
    <t>February 2026</t>
  </si>
  <si>
    <t>March 2026</t>
  </si>
  <si>
    <t>April 2026</t>
  </si>
  <si>
    <t>May 2026</t>
  </si>
  <si>
    <t>June 2026</t>
  </si>
  <si>
    <t>July 2026</t>
  </si>
  <si>
    <t>August 2026</t>
  </si>
  <si>
    <t>September 2026</t>
  </si>
  <si>
    <t>Revised 08/2025</t>
  </si>
  <si>
    <r>
      <rPr>
        <b/>
        <sz val="14"/>
        <color theme="1"/>
        <rFont val="Source Sans Pro"/>
        <family val="2"/>
      </rPr>
      <t>FS-3C FFY 2026 Manual Calc</t>
    </r>
    <r>
      <rPr>
        <sz val="11"/>
        <color theme="1"/>
        <rFont val="Arial"/>
        <family val="2"/>
      </rPr>
      <t xml:space="preserve">
This version provides no automated functionality. It is intended for practice and training purposes.
Every cell must be manually entered by the user following the calculation instructions.</t>
    </r>
  </si>
  <si>
    <r>
      <rPr>
        <b/>
        <sz val="14"/>
        <color theme="1"/>
        <rFont val="Source Sans Pro"/>
        <family val="2"/>
      </rPr>
      <t>FS-3C FFY 2026 Printer Friendly</t>
    </r>
    <r>
      <rPr>
        <sz val="11"/>
        <color theme="1"/>
        <rFont val="Source Sans Pro"/>
        <family val="2"/>
      </rPr>
      <t xml:space="preserve">
This version lacks the color-filled cells and mirrors the data entry of the FS-3C FFY 2024 sheet.
All guidance for the FS-3C FFY 2024 applies to this sheet.</t>
    </r>
  </si>
  <si>
    <r>
      <rPr>
        <b/>
        <sz val="14"/>
        <color theme="1"/>
        <rFont val="Source Sans Pro"/>
        <family val="2"/>
      </rPr>
      <t>FS-3C FFY 2026</t>
    </r>
    <r>
      <rPr>
        <sz val="11"/>
        <color theme="1"/>
        <rFont val="Source Sans Pro"/>
        <family val="2"/>
      </rPr>
      <t xml:space="preserve">
All boxes outlined in red must be completed in order for an allotment to be determined.
All income, exclusions, and deductions should be converted to monthly amounts.
This cannot determine individual eligibility. Income and expenses of ineligible household members must be prorated (if applicable) by the user before inclusion in the household total. 
Eligible households of 1 or 2 are eligible for a $24 minimum allotment under ECE guidelines. The FS-3C will not provide this result. This sheet is strictly mathematical and cannot determine the validity of any data entered.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</si>
</sst>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quot;$&quot;#,##0.00"/>
    <numFmt numFmtId="165" formatCode="mmmm\ yyyy"/>
    <numFmt numFmtId="166" formatCode="&quot;$&quot;#,##0"/>
  </numFmts>
  <fonts count="41" x14ac:knownFonts="1">
    <font>
      <sz val="11"/>
      <color theme="1"/>
      <name val="Calibri"/>
      <scheme val="minor"/>
    </font>
    <font>
      <sz val="11"/>
      <color theme="1"/>
      <name val="Source Sans Pro"/>
      <family val="2"/>
    </font>
    <font>
      <sz val="14"/>
      <color rgb="FF000000"/>
      <name val="Source Sans Pro"/>
      <family val="2"/>
    </font>
    <font>
      <b/>
      <sz val="10"/>
      <color theme="1"/>
      <name val="Arial"/>
      <family val="2"/>
    </font>
    <font>
      <b/>
      <sz val="10"/>
      <color theme="1"/>
      <name val="Source Sans Pro"/>
      <family val="2"/>
    </font>
    <font>
      <b/>
      <sz val="10"/>
      <color theme="0"/>
      <name val="Source Sans Pro"/>
      <family val="2"/>
    </font>
    <font>
      <b/>
      <sz val="9"/>
      <color rgb="FF3366FF"/>
      <name val="Source Sans Pro"/>
      <family val="2"/>
    </font>
    <font>
      <sz val="11"/>
      <name val="Calibri"/>
      <family val="2"/>
    </font>
    <font>
      <b/>
      <sz val="10"/>
      <color rgb="FFFFFFFF"/>
      <name val="Arial"/>
      <family val="2"/>
    </font>
    <font>
      <sz val="10"/>
      <color theme="1"/>
      <name val="Source Sans Pro"/>
      <family val="2"/>
    </font>
    <font>
      <b/>
      <sz val="10"/>
      <color rgb="FF3366FF"/>
      <name val="Source Sans Pro"/>
      <family val="2"/>
    </font>
    <font>
      <sz val="10"/>
      <color theme="0"/>
      <name val="Source Sans Pro"/>
      <family val="2"/>
    </font>
    <font>
      <b/>
      <sz val="10"/>
      <color rgb="FF3366FF"/>
      <name val="Source Sans Pro"/>
      <family val="2"/>
    </font>
    <font>
      <i/>
      <sz val="8"/>
      <color theme="1"/>
      <name val="Source Sans Pro"/>
      <family val="2"/>
    </font>
    <font>
      <sz val="9"/>
      <color rgb="FF0000FF"/>
      <name val="Source Sans Pro"/>
      <family val="2"/>
    </font>
    <font>
      <sz val="9"/>
      <color theme="1"/>
      <name val="Source Sans Pro"/>
      <family val="2"/>
    </font>
    <font>
      <u/>
      <sz val="10"/>
      <color rgb="FF0000FF"/>
      <name val="Source Sans Pro"/>
      <family val="2"/>
    </font>
    <font>
      <u/>
      <sz val="9"/>
      <color rgb="FFFF0000"/>
      <name val="Source Sans Pro"/>
      <family val="2"/>
    </font>
    <font>
      <b/>
      <sz val="9"/>
      <color theme="1"/>
      <name val="Source Sans Pro"/>
      <family val="2"/>
    </font>
    <font>
      <sz val="9"/>
      <color rgb="FFFF0000"/>
      <name val="Source Sans Pro"/>
      <family val="2"/>
    </font>
    <font>
      <u/>
      <sz val="10"/>
      <color rgb="FF0000FF"/>
      <name val="Source Sans Pro"/>
      <family val="2"/>
    </font>
    <font>
      <i/>
      <sz val="10"/>
      <color rgb="FF0000FF"/>
      <name val="Source Sans Pro"/>
      <family val="2"/>
    </font>
    <font>
      <b/>
      <sz val="10"/>
      <color theme="1"/>
      <name val="Source Sans Pro"/>
      <family val="2"/>
    </font>
    <font>
      <b/>
      <sz val="10"/>
      <color rgb="FF0000FF"/>
      <name val="Source Sans Pro"/>
      <family val="2"/>
    </font>
    <font>
      <sz val="11"/>
      <color theme="1"/>
      <name val="Calibri"/>
      <family val="2"/>
    </font>
    <font>
      <u/>
      <sz val="10"/>
      <color theme="1"/>
      <name val="Source Sans Pro"/>
      <family val="2"/>
    </font>
    <font>
      <u/>
      <sz val="9"/>
      <color theme="1"/>
      <name val="Source Sans Pro"/>
      <family val="2"/>
    </font>
    <font>
      <u/>
      <sz val="10"/>
      <color theme="1"/>
      <name val="Source Sans Pro"/>
      <family val="2"/>
    </font>
    <font>
      <i/>
      <sz val="10"/>
      <color theme="1"/>
      <name val="Source Sans Pro"/>
      <family val="2"/>
    </font>
    <font>
      <u/>
      <sz val="10"/>
      <color theme="1"/>
      <name val="Source Sans Pro"/>
      <family val="2"/>
    </font>
    <font>
      <sz val="10"/>
      <color theme="1"/>
      <name val="Arial"/>
      <family val="2"/>
    </font>
    <font>
      <sz val="12"/>
      <color theme="1"/>
      <name val="Trebuchet MS"/>
      <family val="2"/>
    </font>
    <font>
      <sz val="12"/>
      <color rgb="FF000000"/>
      <name val="Trebuchet MS"/>
      <family val="2"/>
    </font>
    <font>
      <sz val="10"/>
      <color rgb="FF000000"/>
      <name val="Arial"/>
      <family val="2"/>
    </font>
    <font>
      <sz val="10"/>
      <color theme="1"/>
      <name val="Trebuchet MS"/>
      <family val="2"/>
    </font>
    <font>
      <b/>
      <sz val="14"/>
      <color theme="1"/>
      <name val="Source Sans Pro"/>
      <family val="2"/>
    </font>
    <font>
      <sz val="11"/>
      <color theme="1"/>
      <name val="Arial"/>
      <family val="2"/>
    </font>
    <font>
      <sz val="8"/>
      <color theme="1"/>
      <name val="Source Sans Pro"/>
      <family val="2"/>
    </font>
    <font>
      <i/>
      <sz val="9"/>
      <color theme="1"/>
      <name val="Source Sans Pro"/>
      <family val="2"/>
    </font>
    <font>
      <b/>
      <sz val="10"/>
      <name val="Arial"/>
      <family val="2"/>
    </font>
    <font>
      <sz val="9"/>
      <color indexed="81"/>
      <name val="Tahoma"/>
      <family val="2"/>
    </font>
  </fonts>
  <fills count="7">
    <fill>
      <patternFill patternType="none"/>
    </fill>
    <fill>
      <patternFill patternType="gray125"/>
    </fill>
    <fill>
      <patternFill patternType="solid">
        <fgColor rgb="FFFFFFFF"/>
        <bgColor rgb="FFFFFFFF"/>
      </patternFill>
    </fill>
    <fill>
      <patternFill patternType="solid">
        <fgColor rgb="FF009ADD"/>
        <bgColor rgb="FF009ADD"/>
      </patternFill>
    </fill>
    <fill>
      <patternFill patternType="solid">
        <fgColor theme="0"/>
        <bgColor theme="0"/>
      </patternFill>
    </fill>
    <fill>
      <patternFill patternType="solid">
        <fgColor rgb="FFE4DFEC"/>
        <bgColor rgb="FFE4DFEC"/>
      </patternFill>
    </fill>
    <fill>
      <patternFill patternType="solid">
        <fgColor rgb="FFE5DFEC"/>
        <bgColor rgb="FFE5DFEC"/>
      </patternFill>
    </fill>
  </fills>
  <borders count="99">
    <border>
      <left/>
      <right/>
      <top/>
      <bottom/>
      <diagonal/>
    </border>
    <border>
      <left style="medium">
        <color rgb="FF000000"/>
      </left>
      <right style="medium">
        <color rgb="FF000000"/>
      </right>
      <top style="medium">
        <color rgb="FF000000"/>
      </top>
      <bottom style="medium">
        <color rgb="FF000000"/>
      </bottom>
      <diagonal/>
    </border>
    <border>
      <left style="medium">
        <color rgb="FFFF0000"/>
      </left>
      <right style="medium">
        <color rgb="FFFF0000"/>
      </right>
      <top style="medium">
        <color rgb="FFFF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style="thin">
        <color rgb="FF000000"/>
      </right>
      <top style="medium">
        <color rgb="FFFF0000"/>
      </top>
      <bottom style="medium">
        <color rgb="FFFF0000"/>
      </bottom>
      <diagonal/>
    </border>
    <border>
      <left style="thin">
        <color rgb="FF000000"/>
      </left>
      <right/>
      <top style="medium">
        <color rgb="FFFF0000"/>
      </top>
      <bottom style="medium">
        <color rgb="FFFF0000"/>
      </bottom>
      <diagonal/>
    </border>
    <border>
      <left style="medium">
        <color rgb="FFFF0000"/>
      </left>
      <right style="medium">
        <color rgb="FFFF0000"/>
      </right>
      <top style="thin">
        <color rgb="FF000000"/>
      </top>
      <bottom style="medium">
        <color rgb="FFFF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medium">
        <color rgb="FFFF0000"/>
      </right>
      <top style="medium">
        <color rgb="FFFF0000"/>
      </top>
      <bottom style="medium">
        <color rgb="FFFF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right/>
      <top/>
      <bottom/>
      <diagonal/>
    </border>
    <border>
      <left/>
      <right/>
      <top style="medium">
        <color rgb="FF000000"/>
      </top>
      <bottom/>
      <diagonal/>
    </border>
    <border>
      <left/>
      <right/>
      <top style="medium">
        <color rgb="FFFF0000"/>
      </top>
      <bottom style="medium">
        <color rgb="FFFF0000"/>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medium">
        <color rgb="FF000000"/>
      </top>
      <bottom style="medium">
        <color rgb="FF000000"/>
      </bottom>
      <diagonal/>
    </border>
    <border>
      <left/>
      <right/>
      <top/>
      <bottom style="medium">
        <color rgb="FFFF0000"/>
      </bottom>
      <diagonal/>
    </border>
    <border>
      <left style="thin">
        <color rgb="FF000000"/>
      </left>
      <right style="thick">
        <color rgb="FFFF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FF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thick">
        <color rgb="FF000000"/>
      </top>
      <bottom style="thin">
        <color rgb="FF000000"/>
      </bottom>
      <diagonal/>
    </border>
    <border>
      <left style="thick">
        <color rgb="FF000000"/>
      </left>
      <right style="thin">
        <color rgb="FF000000"/>
      </right>
      <top/>
      <bottom style="thin">
        <color rgb="FF000000"/>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right style="thin">
        <color rgb="FF000000"/>
      </right>
      <top style="thick">
        <color rgb="FF000000"/>
      </top>
      <bottom/>
      <diagonal/>
    </border>
    <border>
      <left style="thin">
        <color rgb="FF000000"/>
      </left>
      <right/>
      <top style="thick">
        <color rgb="FF000000"/>
      </top>
      <bottom/>
      <diagonal/>
    </border>
    <border>
      <left style="thick">
        <color rgb="FF000000"/>
      </left>
      <right/>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thick">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top/>
      <bottom/>
      <diagonal/>
    </border>
    <border>
      <left style="thin">
        <color rgb="FF000000"/>
      </left>
      <right/>
      <top/>
      <bottom/>
      <diagonal/>
    </border>
    <border>
      <left style="thin">
        <color rgb="FF000000"/>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top style="thick">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ck">
        <color rgb="FF000000"/>
      </left>
      <right/>
      <top style="thick">
        <color theme="1"/>
      </top>
      <bottom style="thick">
        <color rgb="FF000000"/>
      </bottom>
      <diagonal/>
    </border>
    <border>
      <left/>
      <right style="thin">
        <color theme="1"/>
      </right>
      <top style="thick">
        <color rgb="FF000000"/>
      </top>
      <bottom/>
      <diagonal/>
    </border>
    <border>
      <left style="thin">
        <color theme="1"/>
      </left>
      <right/>
      <top style="thick">
        <color rgb="FF000000"/>
      </top>
      <bottom/>
      <diagonal/>
    </border>
    <border>
      <left/>
      <right style="thin">
        <color rgb="FF000000"/>
      </right>
      <top style="thick">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1"/>
      </right>
      <top style="thin">
        <color rgb="FF000000"/>
      </top>
      <bottom/>
      <diagonal/>
    </border>
    <border>
      <left style="thin">
        <color theme="1"/>
      </left>
      <right style="thin">
        <color rgb="FF000000"/>
      </right>
      <top style="thin">
        <color rgb="FF000000"/>
      </top>
      <bottom/>
      <diagonal/>
    </border>
    <border>
      <left/>
      <right/>
      <top/>
      <bottom style="medium">
        <color rgb="FF000000"/>
      </bottom>
      <diagonal/>
    </border>
  </borders>
  <cellStyleXfs count="1">
    <xf numFmtId="0" fontId="0" fillId="0" borderId="0"/>
  </cellStyleXfs>
  <cellXfs count="286">
    <xf numFmtId="0" fontId="0" fillId="0" borderId="0" xfId="0"/>
    <xf numFmtId="0" fontId="1" fillId="0" borderId="0" xfId="0" applyFont="1"/>
    <xf numFmtId="7" fontId="4" fillId="4" borderId="9" xfId="0" applyNumberFormat="1" applyFont="1" applyFill="1" applyBorder="1" applyAlignment="1">
      <alignment horizontal="left" vertical="center" wrapText="1"/>
    </xf>
    <xf numFmtId="0" fontId="9" fillId="0" borderId="0" xfId="0" applyFont="1" applyAlignment="1">
      <alignment vertical="top" wrapText="1"/>
    </xf>
    <xf numFmtId="0" fontId="4" fillId="0" borderId="40" xfId="0" applyFont="1" applyBorder="1" applyAlignment="1">
      <alignment vertical="top" wrapText="1"/>
    </xf>
    <xf numFmtId="0" fontId="1" fillId="4" borderId="10" xfId="0" applyFont="1" applyFill="1" applyBorder="1"/>
    <xf numFmtId="0" fontId="4" fillId="4" borderId="57" xfId="0" applyFont="1" applyFill="1" applyBorder="1" applyAlignment="1">
      <alignment horizontal="center" vertical="center" wrapText="1"/>
    </xf>
    <xf numFmtId="0" fontId="4" fillId="4" borderId="58" xfId="0" applyFont="1" applyFill="1" applyBorder="1" applyAlignment="1">
      <alignment horizontal="right" wrapText="1"/>
    </xf>
    <xf numFmtId="49" fontId="4" fillId="4" borderId="4" xfId="0" applyNumberFormat="1" applyFont="1" applyFill="1" applyBorder="1" applyAlignment="1">
      <alignment horizontal="left" vertical="center" wrapText="1"/>
    </xf>
    <xf numFmtId="7" fontId="4" fillId="4" borderId="60" xfId="0" applyNumberFormat="1" applyFont="1" applyFill="1" applyBorder="1" applyAlignment="1">
      <alignment horizontal="left" vertical="center" wrapText="1"/>
    </xf>
    <xf numFmtId="165" fontId="4" fillId="4" borderId="34" xfId="0" applyNumberFormat="1" applyFont="1" applyFill="1" applyBorder="1" applyAlignment="1">
      <alignment horizontal="center" vertical="center" wrapText="1"/>
    </xf>
    <xf numFmtId="0" fontId="4" fillId="4" borderId="61" xfId="0" applyFont="1" applyFill="1" applyBorder="1" applyAlignment="1">
      <alignment horizontal="right" wrapText="1"/>
    </xf>
    <xf numFmtId="0" fontId="9" fillId="4" borderId="57" xfId="0" applyFont="1" applyFill="1" applyBorder="1" applyAlignment="1">
      <alignment horizontal="center" vertical="center"/>
    </xf>
    <xf numFmtId="0" fontId="11" fillId="4" borderId="64" xfId="0" applyFont="1" applyFill="1" applyBorder="1" applyAlignment="1">
      <alignment vertical="top" wrapText="1"/>
    </xf>
    <xf numFmtId="0" fontId="9" fillId="4" borderId="10" xfId="0" applyFont="1" applyFill="1" applyBorder="1"/>
    <xf numFmtId="0" fontId="9" fillId="4" borderId="65" xfId="0" applyFont="1" applyFill="1" applyBorder="1" applyAlignment="1">
      <alignment horizontal="center" vertical="top"/>
    </xf>
    <xf numFmtId="0" fontId="9" fillId="4" borderId="66" xfId="0" applyFont="1" applyFill="1" applyBorder="1" applyAlignment="1">
      <alignment vertical="center" wrapText="1"/>
    </xf>
    <xf numFmtId="0" fontId="9" fillId="4" borderId="10" xfId="0" applyFont="1" applyFill="1" applyBorder="1" applyAlignment="1">
      <alignment vertical="top"/>
    </xf>
    <xf numFmtId="0" fontId="9" fillId="4" borderId="10" xfId="0" applyFont="1" applyFill="1" applyBorder="1" applyAlignment="1">
      <alignment vertical="center"/>
    </xf>
    <xf numFmtId="7" fontId="4" fillId="4" borderId="10" xfId="0" applyNumberFormat="1" applyFont="1" applyFill="1" applyBorder="1" applyAlignment="1">
      <alignment horizontal="left" vertical="center"/>
    </xf>
    <xf numFmtId="0" fontId="9" fillId="4" borderId="29" xfId="0" applyFont="1" applyFill="1" applyBorder="1" applyAlignment="1">
      <alignment horizontal="center" vertical="top"/>
    </xf>
    <xf numFmtId="0" fontId="9" fillId="4" borderId="67" xfId="0" applyFont="1" applyFill="1" applyBorder="1" applyAlignment="1">
      <alignment vertical="center" wrapText="1"/>
    </xf>
    <xf numFmtId="0" fontId="9" fillId="4" borderId="38" xfId="0" applyFont="1" applyFill="1" applyBorder="1" applyAlignment="1">
      <alignment horizontal="center" vertical="top"/>
    </xf>
    <xf numFmtId="0" fontId="9" fillId="4" borderId="3" xfId="0" applyFont="1" applyFill="1" applyBorder="1" applyAlignment="1">
      <alignment vertical="center" wrapText="1"/>
    </xf>
    <xf numFmtId="0" fontId="9" fillId="4" borderId="19" xfId="0" applyFont="1" applyFill="1" applyBorder="1" applyAlignment="1">
      <alignment horizontal="center" vertical="top"/>
    </xf>
    <xf numFmtId="0" fontId="13" fillId="4" borderId="10" xfId="0" applyFont="1" applyFill="1" applyBorder="1" applyAlignment="1">
      <alignment horizontal="center"/>
    </xf>
    <xf numFmtId="0" fontId="9" fillId="4" borderId="34" xfId="0" applyFont="1" applyFill="1" applyBorder="1" applyAlignment="1">
      <alignment vertical="top" wrapText="1"/>
    </xf>
    <xf numFmtId="7" fontId="4" fillId="4" borderId="4" xfId="0" applyNumberFormat="1" applyFont="1" applyFill="1" applyBorder="1" applyAlignment="1">
      <alignment horizontal="left" vertical="center" wrapText="1"/>
    </xf>
    <xf numFmtId="0" fontId="15" fillId="4" borderId="10" xfId="0" applyFont="1" applyFill="1" applyBorder="1" applyAlignment="1">
      <alignment vertical="center"/>
    </xf>
    <xf numFmtId="0" fontId="9" fillId="4" borderId="10" xfId="0" applyFont="1" applyFill="1" applyBorder="1" applyAlignment="1">
      <alignment vertical="top" wrapText="1"/>
    </xf>
    <xf numFmtId="164" fontId="4" fillId="4" borderId="68" xfId="0" applyNumberFormat="1" applyFont="1" applyFill="1" applyBorder="1" applyAlignment="1">
      <alignment horizontal="left" vertical="center" wrapText="1"/>
    </xf>
    <xf numFmtId="0" fontId="15" fillId="4" borderId="29" xfId="0" applyFont="1" applyFill="1" applyBorder="1" applyAlignment="1">
      <alignment vertical="center"/>
    </xf>
    <xf numFmtId="0" fontId="13" fillId="4" borderId="10" xfId="0" applyFont="1" applyFill="1" applyBorder="1" applyAlignment="1">
      <alignment horizontal="center" vertical="top"/>
    </xf>
    <xf numFmtId="0" fontId="9" fillId="4" borderId="19" xfId="0" applyFont="1" applyFill="1" applyBorder="1" applyAlignment="1">
      <alignment vertical="top" wrapText="1"/>
    </xf>
    <xf numFmtId="0" fontId="9" fillId="4" borderId="25" xfId="0" applyFont="1" applyFill="1" applyBorder="1" applyAlignment="1">
      <alignment horizontal="center" vertical="top"/>
    </xf>
    <xf numFmtId="164" fontId="4" fillId="4" borderId="28" xfId="0" applyNumberFormat="1" applyFont="1" applyFill="1" applyBorder="1" applyAlignment="1">
      <alignment horizontal="left" vertical="center" wrapText="1"/>
    </xf>
    <xf numFmtId="0" fontId="9" fillId="4" borderId="29" xfId="0" applyFont="1" applyFill="1" applyBorder="1" applyAlignment="1">
      <alignment vertical="top"/>
    </xf>
    <xf numFmtId="7" fontId="4" fillId="4" borderId="10" xfId="0" applyNumberFormat="1" applyFont="1" applyFill="1" applyBorder="1" applyAlignment="1">
      <alignment horizontal="left"/>
    </xf>
    <xf numFmtId="0" fontId="9" fillId="4" borderId="69" xfId="0" applyFont="1" applyFill="1" applyBorder="1" applyAlignment="1">
      <alignment horizontal="center" vertical="top"/>
    </xf>
    <xf numFmtId="0" fontId="4" fillId="4" borderId="70" xfId="0" applyFont="1" applyFill="1" applyBorder="1" applyAlignment="1">
      <alignment vertical="top" wrapText="1"/>
    </xf>
    <xf numFmtId="0" fontId="9" fillId="4" borderId="71" xfId="0" applyFont="1" applyFill="1" applyBorder="1" applyAlignment="1">
      <alignment horizontal="center" vertical="top"/>
    </xf>
    <xf numFmtId="0" fontId="9" fillId="4" borderId="34" xfId="0" applyFont="1" applyFill="1" applyBorder="1" applyAlignment="1">
      <alignment horizontal="center" vertical="top"/>
    </xf>
    <xf numFmtId="0" fontId="9" fillId="4" borderId="72" xfId="0" applyFont="1" applyFill="1" applyBorder="1" applyAlignment="1">
      <alignment horizontal="center" vertical="top"/>
    </xf>
    <xf numFmtId="0" fontId="9" fillId="4" borderId="73" xfId="0" applyFont="1" applyFill="1" applyBorder="1" applyAlignment="1">
      <alignment vertical="top" wrapText="1"/>
    </xf>
    <xf numFmtId="164" fontId="4" fillId="4" borderId="74" xfId="0" applyNumberFormat="1" applyFont="1" applyFill="1" applyBorder="1" applyAlignment="1">
      <alignment horizontal="left" vertical="center" wrapText="1"/>
    </xf>
    <xf numFmtId="0" fontId="25" fillId="4" borderId="75" xfId="0" applyFont="1" applyFill="1" applyBorder="1"/>
    <xf numFmtId="0" fontId="9" fillId="4" borderId="57" xfId="0" applyFont="1" applyFill="1" applyBorder="1" applyAlignment="1">
      <alignment horizontal="center" vertical="top"/>
    </xf>
    <xf numFmtId="0" fontId="26" fillId="4" borderId="10" xfId="0" applyFont="1" applyFill="1" applyBorder="1" applyAlignment="1">
      <alignment horizontal="center" vertical="top"/>
    </xf>
    <xf numFmtId="164" fontId="4" fillId="4" borderId="38" xfId="0" applyNumberFormat="1" applyFont="1" applyFill="1" applyBorder="1" applyAlignment="1">
      <alignment horizontal="left" vertical="center" wrapText="1"/>
    </xf>
    <xf numFmtId="0" fontId="9" fillId="4" borderId="29" xfId="0" applyFont="1" applyFill="1" applyBorder="1" applyAlignment="1">
      <alignment horizontal="left"/>
    </xf>
    <xf numFmtId="0" fontId="9" fillId="4" borderId="38" xfId="0" applyFont="1" applyFill="1" applyBorder="1" applyAlignment="1">
      <alignment horizontal="center" vertical="center"/>
    </xf>
    <xf numFmtId="0" fontId="9" fillId="4" borderId="10" xfId="0" applyFont="1" applyFill="1" applyBorder="1" applyAlignment="1">
      <alignment horizontal="left" vertical="center" wrapText="1"/>
    </xf>
    <xf numFmtId="0" fontId="15" fillId="4" borderId="29" xfId="0" applyFont="1" applyFill="1" applyBorder="1" applyAlignment="1">
      <alignment horizontal="left" vertical="top"/>
    </xf>
    <xf numFmtId="0" fontId="9" fillId="4" borderId="10" xfId="0" applyFont="1" applyFill="1" applyBorder="1" applyAlignment="1">
      <alignment vertical="center" wrapText="1"/>
    </xf>
    <xf numFmtId="7" fontId="4" fillId="4" borderId="39" xfId="0" applyNumberFormat="1" applyFont="1" applyFill="1" applyBorder="1" applyAlignment="1">
      <alignment horizontal="left" vertical="center" wrapText="1"/>
    </xf>
    <xf numFmtId="0" fontId="9" fillId="4" borderId="76" xfId="0" applyFont="1" applyFill="1" applyBorder="1" applyAlignment="1">
      <alignment horizontal="center" vertical="top"/>
    </xf>
    <xf numFmtId="0" fontId="4" fillId="4" borderId="77" xfId="0" applyFont="1" applyFill="1" applyBorder="1" applyAlignment="1">
      <alignment vertical="top" wrapText="1"/>
    </xf>
    <xf numFmtId="7" fontId="4" fillId="4" borderId="32" xfId="0" applyNumberFormat="1" applyFont="1" applyFill="1" applyBorder="1" applyAlignment="1">
      <alignment horizontal="left" vertical="center" wrapText="1"/>
    </xf>
    <xf numFmtId="0" fontId="9" fillId="4" borderId="78" xfId="0" applyFont="1" applyFill="1" applyBorder="1" applyAlignment="1">
      <alignment horizontal="center" vertical="top"/>
    </xf>
    <xf numFmtId="7" fontId="4" fillId="4" borderId="79" xfId="0" applyNumberFormat="1" applyFont="1" applyFill="1" applyBorder="1" applyAlignment="1">
      <alignment horizontal="left" vertical="center" wrapText="1"/>
    </xf>
    <xf numFmtId="0" fontId="9" fillId="4" borderId="74" xfId="0" applyFont="1" applyFill="1" applyBorder="1" applyAlignment="1">
      <alignment horizontal="center" vertical="top"/>
    </xf>
    <xf numFmtId="7" fontId="4" fillId="4" borderId="28" xfId="0" applyNumberFormat="1" applyFont="1" applyFill="1" applyBorder="1" applyAlignment="1">
      <alignment horizontal="left" vertical="center" wrapText="1"/>
    </xf>
    <xf numFmtId="0" fontId="9" fillId="4" borderId="29" xfId="0" applyFont="1" applyFill="1" applyBorder="1" applyAlignment="1">
      <alignment horizontal="center" vertical="center"/>
    </xf>
    <xf numFmtId="0" fontId="9" fillId="4" borderId="75" xfId="0" applyFont="1" applyFill="1" applyBorder="1" applyAlignment="1">
      <alignment vertical="top"/>
    </xf>
    <xf numFmtId="0" fontId="9" fillId="4" borderId="78" xfId="0" applyFont="1" applyFill="1" applyBorder="1" applyAlignment="1">
      <alignment horizontal="center" vertical="top" wrapText="1"/>
    </xf>
    <xf numFmtId="0" fontId="9" fillId="4" borderId="83" xfId="0" applyFont="1" applyFill="1" applyBorder="1" applyAlignment="1">
      <alignment horizontal="left" vertical="top"/>
    </xf>
    <xf numFmtId="37" fontId="4" fillId="4" borderId="84" xfId="0" applyNumberFormat="1"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9" fillId="4" borderId="82" xfId="0" applyFont="1" applyFill="1" applyBorder="1" applyAlignment="1">
      <alignment horizontal="center" vertical="top"/>
    </xf>
    <xf numFmtId="0" fontId="9" fillId="4" borderId="86" xfId="0" applyFont="1" applyFill="1" applyBorder="1" applyAlignment="1">
      <alignment horizontal="center" vertical="top"/>
    </xf>
    <xf numFmtId="164" fontId="4" fillId="4" borderId="84" xfId="0" applyNumberFormat="1" applyFont="1" applyFill="1" applyBorder="1" applyAlignment="1">
      <alignment horizontal="left" vertical="center" wrapText="1"/>
    </xf>
    <xf numFmtId="0" fontId="9" fillId="4" borderId="90" xfId="0" applyFont="1" applyFill="1" applyBorder="1" applyAlignment="1">
      <alignment horizontal="center" vertical="top" wrapText="1"/>
    </xf>
    <xf numFmtId="0" fontId="9" fillId="4" borderId="91" xfId="0" applyFont="1" applyFill="1" applyBorder="1" applyAlignment="1">
      <alignment vertical="center" wrapText="1"/>
    </xf>
    <xf numFmtId="1" fontId="4" fillId="4" borderId="92" xfId="0" applyNumberFormat="1" applyFont="1" applyFill="1" applyBorder="1" applyAlignment="1">
      <alignment horizontal="left"/>
    </xf>
    <xf numFmtId="0" fontId="9" fillId="4" borderId="86" xfId="0" applyFont="1" applyFill="1" applyBorder="1" applyAlignment="1">
      <alignment horizontal="center" vertical="top" wrapText="1"/>
    </xf>
    <xf numFmtId="0" fontId="4" fillId="4" borderId="93" xfId="0" applyFont="1" applyFill="1" applyBorder="1" applyAlignment="1">
      <alignment vertical="top" wrapText="1"/>
    </xf>
    <xf numFmtId="1" fontId="4" fillId="4" borderId="84" xfId="0" applyNumberFormat="1" applyFont="1" applyFill="1" applyBorder="1" applyAlignment="1">
      <alignment horizontal="left" wrapText="1"/>
    </xf>
    <xf numFmtId="0" fontId="4" fillId="4" borderId="9" xfId="0" applyFont="1" applyFill="1" applyBorder="1" applyAlignment="1">
      <alignment horizontal="center" vertical="center" wrapText="1"/>
    </xf>
    <xf numFmtId="0" fontId="4" fillId="4" borderId="3" xfId="0" applyFont="1" applyFill="1" applyBorder="1" applyAlignment="1">
      <alignment horizontal="right" wrapText="1"/>
    </xf>
    <xf numFmtId="49" fontId="4" fillId="4" borderId="4" xfId="0" applyNumberFormat="1" applyFont="1" applyFill="1" applyBorder="1" applyAlignment="1">
      <alignment horizontal="center" vertical="center" wrapText="1"/>
    </xf>
    <xf numFmtId="0" fontId="4" fillId="4" borderId="9" xfId="0" applyFont="1" applyFill="1" applyBorder="1" applyAlignment="1">
      <alignment horizontal="right" wrapText="1"/>
    </xf>
    <xf numFmtId="0" fontId="9" fillId="4" borderId="19" xfId="0" applyFont="1" applyFill="1" applyBorder="1" applyAlignment="1">
      <alignment horizontal="center" vertical="center"/>
    </xf>
    <xf numFmtId="0" fontId="11" fillId="4" borderId="10" xfId="0" applyFont="1" applyFill="1" applyBorder="1" applyAlignment="1">
      <alignment vertical="top" wrapText="1"/>
    </xf>
    <xf numFmtId="0" fontId="4" fillId="4" borderId="83" xfId="0" applyFont="1" applyFill="1" applyBorder="1" applyAlignment="1">
      <alignment vertical="top" wrapText="1"/>
    </xf>
    <xf numFmtId="0" fontId="9" fillId="4" borderId="9" xfId="0" applyFont="1" applyFill="1" applyBorder="1" applyAlignment="1">
      <alignment vertical="top" wrapText="1"/>
    </xf>
    <xf numFmtId="0" fontId="29" fillId="4" borderId="10" xfId="0" applyFont="1" applyFill="1" applyBorder="1"/>
    <xf numFmtId="0" fontId="9" fillId="4" borderId="67" xfId="0" applyFont="1" applyFill="1" applyBorder="1" applyAlignment="1">
      <alignment vertical="top" wrapText="1"/>
    </xf>
    <xf numFmtId="7" fontId="4" fillId="4" borderId="68" xfId="0" applyNumberFormat="1" applyFont="1" applyFill="1" applyBorder="1" applyAlignment="1">
      <alignment horizontal="left" vertical="center" wrapText="1"/>
    </xf>
    <xf numFmtId="7" fontId="4" fillId="4" borderId="84" xfId="0" applyNumberFormat="1" applyFont="1" applyFill="1" applyBorder="1" applyAlignment="1">
      <alignment horizontal="left" vertical="center" wrapText="1"/>
    </xf>
    <xf numFmtId="0" fontId="9" fillId="4" borderId="71" xfId="0" applyFont="1" applyFill="1" applyBorder="1" applyAlignment="1">
      <alignment horizontal="center" vertical="top" wrapText="1"/>
    </xf>
    <xf numFmtId="0" fontId="9" fillId="4" borderId="9" xfId="0" applyFont="1" applyFill="1" applyBorder="1" applyAlignment="1">
      <alignment horizontal="left" vertical="top"/>
    </xf>
    <xf numFmtId="37" fontId="4" fillId="4" borderId="4" xfId="0" applyNumberFormat="1" applyFont="1" applyFill="1" applyBorder="1" applyAlignment="1">
      <alignment horizontal="left" vertical="center" wrapText="1"/>
    </xf>
    <xf numFmtId="5" fontId="4" fillId="4" borderId="29" xfId="0" applyNumberFormat="1" applyFont="1" applyFill="1" applyBorder="1" applyAlignment="1">
      <alignment horizontal="left" vertical="center" wrapText="1"/>
    </xf>
    <xf numFmtId="5" fontId="4" fillId="4" borderId="4" xfId="0" applyNumberFormat="1" applyFont="1" applyFill="1" applyBorder="1" applyAlignment="1">
      <alignment horizontal="left" vertical="center" wrapText="1"/>
    </xf>
    <xf numFmtId="5" fontId="4" fillId="4" borderId="85" xfId="0" applyNumberFormat="1" applyFont="1" applyFill="1" applyBorder="1" applyAlignment="1">
      <alignment horizontal="left" vertical="center" wrapText="1"/>
    </xf>
    <xf numFmtId="5" fontId="4" fillId="4" borderId="84" xfId="0" applyNumberFormat="1" applyFont="1" applyFill="1" applyBorder="1" applyAlignment="1">
      <alignment horizontal="left" vertical="center" wrapText="1"/>
    </xf>
    <xf numFmtId="0" fontId="9" fillId="4" borderId="65" xfId="0" applyFont="1" applyFill="1" applyBorder="1" applyAlignment="1">
      <alignment horizontal="center" vertical="top" wrapText="1"/>
    </xf>
    <xf numFmtId="0" fontId="9" fillId="4" borderId="96" xfId="0" applyFont="1" applyFill="1" applyBorder="1" applyAlignment="1">
      <alignment vertical="center" wrapText="1"/>
    </xf>
    <xf numFmtId="1" fontId="4" fillId="4" borderId="97" xfId="0" applyNumberFormat="1" applyFont="1" applyFill="1" applyBorder="1" applyAlignment="1">
      <alignment horizontal="left"/>
    </xf>
    <xf numFmtId="166" fontId="4" fillId="4" borderId="84" xfId="0" applyNumberFormat="1" applyFont="1" applyFill="1" applyBorder="1" applyAlignment="1">
      <alignment horizontal="left" wrapText="1"/>
    </xf>
    <xf numFmtId="0" fontId="31" fillId="0" borderId="98" xfId="0" applyFont="1" applyBorder="1"/>
    <xf numFmtId="0" fontId="32" fillId="0" borderId="98" xfId="0" applyFont="1" applyBorder="1" applyAlignment="1">
      <alignment wrapText="1"/>
    </xf>
    <xf numFmtId="0" fontId="32" fillId="0" borderId="98" xfId="0" applyFont="1" applyBorder="1"/>
    <xf numFmtId="0" fontId="31" fillId="0" borderId="98" xfId="0" applyFont="1" applyBorder="1" applyAlignment="1">
      <alignment wrapText="1"/>
    </xf>
    <xf numFmtId="0" fontId="30" fillId="0" borderId="0" xfId="0" applyFont="1"/>
    <xf numFmtId="0" fontId="30" fillId="0" borderId="0" xfId="0" applyFont="1" applyAlignment="1">
      <alignment horizontal="center" vertical="center"/>
    </xf>
    <xf numFmtId="49" fontId="30" fillId="0" borderId="0" xfId="0" applyNumberFormat="1" applyFont="1" applyAlignment="1">
      <alignment vertical="center" shrinkToFit="1"/>
    </xf>
    <xf numFmtId="164" fontId="30" fillId="0" borderId="0" xfId="0" applyNumberFormat="1" applyFont="1"/>
    <xf numFmtId="164" fontId="30" fillId="0" borderId="0" xfId="0" applyNumberFormat="1" applyFont="1" applyAlignment="1">
      <alignment vertical="center"/>
    </xf>
    <xf numFmtId="0" fontId="33" fillId="0" borderId="0" xfId="0" applyFont="1"/>
    <xf numFmtId="164" fontId="33" fillId="0" borderId="0" xfId="0" applyNumberFormat="1" applyFont="1"/>
    <xf numFmtId="0" fontId="34" fillId="0" borderId="0" xfId="0" applyFont="1" applyAlignment="1">
      <alignment vertical="center"/>
    </xf>
    <xf numFmtId="7" fontId="5" fillId="3" borderId="9" xfId="0" applyNumberFormat="1" applyFont="1" applyFill="1" applyBorder="1" applyAlignment="1" applyProtection="1">
      <alignment horizontal="left" vertical="center" wrapText="1"/>
      <protection locked="0"/>
    </xf>
    <xf numFmtId="7" fontId="8" fillId="3" borderId="9" xfId="0" applyNumberFormat="1" applyFont="1" applyFill="1" applyBorder="1" applyAlignment="1" applyProtection="1">
      <alignment horizontal="left" vertical="center" wrapText="1"/>
      <protection locked="0"/>
    </xf>
    <xf numFmtId="7" fontId="5" fillId="3" borderId="4" xfId="0" applyNumberFormat="1" applyFont="1" applyFill="1" applyBorder="1" applyAlignment="1" applyProtection="1">
      <alignment horizontal="left" vertical="center" wrapText="1"/>
      <protection locked="0"/>
    </xf>
    <xf numFmtId="164" fontId="5" fillId="3" borderId="28" xfId="0" applyNumberFormat="1" applyFont="1" applyFill="1" applyBorder="1" applyAlignment="1" applyProtection="1">
      <alignment horizontal="left" vertical="center" wrapText="1"/>
      <protection locked="0"/>
    </xf>
    <xf numFmtId="164" fontId="5" fillId="3" borderId="38" xfId="0" applyNumberFormat="1" applyFont="1" applyFill="1" applyBorder="1" applyAlignment="1" applyProtection="1">
      <alignment horizontal="left" vertical="center" wrapText="1"/>
      <protection locked="0"/>
    </xf>
    <xf numFmtId="164" fontId="8" fillId="3" borderId="37" xfId="0" applyNumberFormat="1" applyFont="1" applyFill="1" applyBorder="1" applyAlignment="1" applyProtection="1">
      <alignment horizontal="left" vertical="center" wrapText="1"/>
      <protection locked="0"/>
    </xf>
    <xf numFmtId="7" fontId="8" fillId="3" borderId="28" xfId="0" applyNumberFormat="1" applyFont="1" applyFill="1" applyBorder="1" applyAlignment="1" applyProtection="1">
      <alignment horizontal="left" vertical="center" wrapText="1"/>
      <protection locked="0"/>
    </xf>
    <xf numFmtId="7" fontId="8" fillId="3" borderId="7" xfId="0" applyNumberFormat="1" applyFont="1" applyFill="1" applyBorder="1" applyAlignment="1" applyProtection="1">
      <alignment horizontal="left" vertical="center" wrapText="1"/>
      <protection locked="0"/>
    </xf>
    <xf numFmtId="0" fontId="8" fillId="3" borderId="8" xfId="0" applyFont="1" applyFill="1" applyBorder="1" applyAlignment="1" applyProtection="1">
      <alignment horizontal="center" vertical="center" wrapText="1"/>
      <protection locked="0"/>
    </xf>
    <xf numFmtId="7" fontId="5" fillId="3" borderId="39" xfId="0" applyNumberFormat="1" applyFont="1" applyFill="1" applyBorder="1" applyAlignment="1" applyProtection="1">
      <alignment horizontal="left" vertical="center" wrapText="1"/>
      <protection locked="0"/>
    </xf>
    <xf numFmtId="37" fontId="8" fillId="3" borderId="47" xfId="0" applyNumberFormat="1" applyFont="1" applyFill="1" applyBorder="1" applyAlignment="1" applyProtection="1">
      <alignment horizontal="left" vertical="center" wrapText="1"/>
      <protection locked="0"/>
    </xf>
    <xf numFmtId="1" fontId="5" fillId="3" borderId="47" xfId="0" applyNumberFormat="1" applyFont="1" applyFill="1" applyBorder="1" applyAlignment="1" applyProtection="1">
      <alignment horizontal="left"/>
      <protection locked="0"/>
    </xf>
    <xf numFmtId="1" fontId="8" fillId="3" borderId="28" xfId="0" applyNumberFormat="1" applyFont="1" applyFill="1" applyBorder="1" applyAlignment="1" applyProtection="1">
      <alignment horizontal="left" vertical="center" wrapText="1"/>
      <protection locked="0"/>
    </xf>
    <xf numFmtId="1" fontId="5" fillId="3" borderId="28" xfId="0" applyNumberFormat="1" applyFont="1" applyFill="1" applyBorder="1" applyAlignment="1" applyProtection="1">
      <alignment horizontal="left" vertical="center" wrapText="1"/>
      <protection locked="0"/>
    </xf>
    <xf numFmtId="49" fontId="5" fillId="3" borderId="4" xfId="0" applyNumberFormat="1" applyFont="1" applyFill="1" applyBorder="1" applyAlignment="1" applyProtection="1">
      <alignment horizontal="left" vertical="center" wrapText="1"/>
      <protection locked="0"/>
    </xf>
    <xf numFmtId="49" fontId="8" fillId="3" borderId="4" xfId="0" applyNumberFormat="1" applyFont="1" applyFill="1" applyBorder="1" applyAlignment="1" applyProtection="1">
      <alignment horizontal="left" vertical="center" wrapText="1"/>
      <protection locked="0"/>
    </xf>
    <xf numFmtId="0" fontId="9" fillId="0" borderId="14" xfId="0" applyFont="1" applyBorder="1" applyAlignment="1">
      <alignment vertical="center" wrapText="1"/>
    </xf>
    <xf numFmtId="0" fontId="9" fillId="0" borderId="16" xfId="0" applyFont="1" applyBorder="1" applyAlignment="1">
      <alignment vertical="center" wrapText="1"/>
    </xf>
    <xf numFmtId="0" fontId="9" fillId="0" borderId="18" xfId="0" applyFont="1" applyBorder="1" applyAlignment="1">
      <alignment vertical="center" wrapText="1"/>
    </xf>
    <xf numFmtId="0" fontId="9" fillId="2" borderId="19" xfId="0" applyFont="1" applyFill="1" applyBorder="1" applyAlignment="1">
      <alignment horizontal="center" vertical="top"/>
    </xf>
    <xf numFmtId="7" fontId="4" fillId="0" borderId="4" xfId="0" applyNumberFormat="1" applyFont="1" applyBorder="1" applyAlignment="1">
      <alignment horizontal="left" vertical="center" wrapText="1"/>
    </xf>
    <xf numFmtId="0" fontId="9" fillId="0" borderId="33" xfId="0" applyFont="1" applyBorder="1" applyAlignment="1">
      <alignment horizontal="center" vertical="top"/>
    </xf>
    <xf numFmtId="0" fontId="9" fillId="0" borderId="17" xfId="0" applyFont="1" applyBorder="1" applyAlignment="1">
      <alignment horizontal="center" vertical="center"/>
    </xf>
    <xf numFmtId="0" fontId="9" fillId="0" borderId="0" xfId="0" applyFont="1" applyAlignment="1">
      <alignment vertical="center" wrapText="1"/>
    </xf>
    <xf numFmtId="7" fontId="4" fillId="0" borderId="32" xfId="0" applyNumberFormat="1" applyFont="1" applyBorder="1" applyAlignment="1">
      <alignment horizontal="left" vertical="center" wrapText="1"/>
    </xf>
    <xf numFmtId="0" fontId="9" fillId="0" borderId="15" xfId="0" applyFont="1" applyBorder="1" applyAlignment="1">
      <alignment horizontal="center" vertical="center"/>
    </xf>
    <xf numFmtId="0" fontId="9" fillId="0" borderId="33" xfId="0" applyFont="1" applyBorder="1" applyAlignment="1">
      <alignment horizontal="center" vertical="center"/>
    </xf>
    <xf numFmtId="0" fontId="9" fillId="0" borderId="95" xfId="0" applyFont="1" applyBorder="1" applyAlignment="1">
      <alignment vertical="center" wrapText="1"/>
    </xf>
    <xf numFmtId="0" fontId="9" fillId="2" borderId="29" xfId="0" applyFont="1" applyFill="1" applyBorder="1" applyAlignment="1">
      <alignment vertical="top" wrapText="1"/>
    </xf>
    <xf numFmtId="0" fontId="9" fillId="0" borderId="24" xfId="0" applyFont="1" applyBorder="1" applyAlignment="1">
      <alignment vertical="center" wrapText="1"/>
    </xf>
    <xf numFmtId="0" fontId="9" fillId="2" borderId="10" xfId="0" applyFont="1" applyFill="1" applyBorder="1" applyAlignment="1">
      <alignment vertical="top" wrapText="1"/>
    </xf>
    <xf numFmtId="0" fontId="30" fillId="0" borderId="95" xfId="0" applyFont="1" applyBorder="1" applyAlignment="1">
      <alignment vertical="center" wrapText="1"/>
    </xf>
    <xf numFmtId="0" fontId="9" fillId="0" borderId="0" xfId="0" applyFont="1" applyAlignment="1">
      <alignment horizontal="center" vertical="center"/>
    </xf>
    <xf numFmtId="44" fontId="4" fillId="0" borderId="0" xfId="0" applyNumberFormat="1" applyFont="1" applyAlignment="1">
      <alignment vertical="center" wrapText="1"/>
    </xf>
    <xf numFmtId="0" fontId="9" fillId="0" borderId="30" xfId="0" applyFont="1" applyBorder="1" applyAlignment="1">
      <alignment horizontal="center" vertical="center"/>
    </xf>
    <xf numFmtId="0" fontId="9" fillId="0" borderId="31" xfId="0" applyFont="1" applyBorder="1" applyAlignment="1">
      <alignment vertical="center" wrapText="1"/>
    </xf>
    <xf numFmtId="0" fontId="9" fillId="0" borderId="94" xfId="0" applyFont="1" applyBorder="1" applyAlignment="1">
      <alignment vertical="top" wrapText="1"/>
    </xf>
    <xf numFmtId="0" fontId="9" fillId="0" borderId="13" xfId="0" applyFont="1" applyBorder="1" applyAlignment="1">
      <alignment horizontal="center" vertical="center"/>
    </xf>
    <xf numFmtId="0" fontId="4" fillId="2" borderId="4" xfId="0" applyFont="1" applyFill="1" applyBorder="1" applyAlignment="1">
      <alignment horizontal="right" vertical="center" wrapText="1"/>
    </xf>
    <xf numFmtId="0" fontId="12" fillId="2" borderId="11" xfId="0" applyFont="1" applyFill="1" applyBorder="1" applyAlignment="1">
      <alignment horizontal="center" wrapText="1"/>
    </xf>
    <xf numFmtId="0" fontId="7" fillId="0" borderId="12" xfId="0" applyFont="1" applyBorder="1"/>
    <xf numFmtId="0" fontId="12" fillId="2" borderId="26" xfId="0" applyFont="1" applyFill="1" applyBorder="1" applyAlignment="1">
      <alignment horizontal="center" wrapText="1"/>
    </xf>
    <xf numFmtId="0" fontId="7" fillId="0" borderId="27" xfId="0" applyFont="1" applyBorder="1"/>
    <xf numFmtId="0" fontId="7" fillId="0" borderId="41" xfId="0" applyFont="1" applyBorder="1"/>
    <xf numFmtId="0" fontId="7" fillId="0" borderId="21" xfId="0" applyFont="1" applyBorder="1"/>
    <xf numFmtId="0" fontId="12" fillId="2" borderId="35" xfId="0" applyFont="1" applyFill="1" applyBorder="1" applyAlignment="1">
      <alignment horizontal="center" wrapText="1"/>
    </xf>
    <xf numFmtId="0" fontId="7" fillId="0" borderId="36" xfId="0" applyFont="1" applyBorder="1"/>
    <xf numFmtId="0" fontId="4" fillId="4" borderId="87" xfId="0" applyFont="1" applyFill="1" applyBorder="1" applyAlignment="1">
      <alignment horizontal="center" vertical="center" wrapText="1"/>
    </xf>
    <xf numFmtId="0" fontId="7" fillId="0" borderId="88" xfId="0" applyFont="1" applyBorder="1"/>
    <xf numFmtId="0" fontId="7" fillId="0" borderId="89" xfId="0" applyFont="1" applyBorder="1"/>
    <xf numFmtId="0" fontId="4" fillId="4" borderId="62" xfId="0" applyFont="1" applyFill="1" applyBorder="1" applyAlignment="1">
      <alignment horizontal="center" wrapText="1"/>
    </xf>
    <xf numFmtId="0" fontId="7" fillId="0" borderId="63" xfId="0" applyFont="1" applyBorder="1"/>
    <xf numFmtId="0" fontId="4" fillId="4" borderId="26" xfId="0" applyFont="1" applyFill="1" applyBorder="1" applyAlignment="1">
      <alignment horizontal="center" wrapText="1"/>
    </xf>
    <xf numFmtId="0" fontId="27" fillId="4" borderId="20" xfId="0" applyFont="1" applyFill="1" applyBorder="1" applyAlignment="1">
      <alignment horizontal="center" vertical="top"/>
    </xf>
    <xf numFmtId="0" fontId="4" fillId="4" borderId="20" xfId="0" applyFont="1" applyFill="1" applyBorder="1" applyAlignment="1">
      <alignment horizontal="center"/>
    </xf>
    <xf numFmtId="0" fontId="4" fillId="4" borderId="11" xfId="0" applyFont="1" applyFill="1" applyBorder="1" applyAlignment="1">
      <alignment horizontal="center" wrapText="1"/>
    </xf>
    <xf numFmtId="0" fontId="4" fillId="4" borderId="35" xfId="0" applyFont="1" applyFill="1" applyBorder="1" applyAlignment="1">
      <alignment horizontal="center" wrapText="1"/>
    </xf>
    <xf numFmtId="0" fontId="28" fillId="4" borderId="80" xfId="0" applyFont="1" applyFill="1" applyBorder="1" applyAlignment="1">
      <alignment horizontal="left" vertical="top"/>
    </xf>
    <xf numFmtId="7" fontId="4" fillId="4" borderId="81" xfId="0" applyNumberFormat="1" applyFont="1" applyFill="1" applyBorder="1" applyAlignment="1">
      <alignment horizontal="center" vertical="center"/>
    </xf>
    <xf numFmtId="0" fontId="4" fillId="4" borderId="20" xfId="0" applyFont="1" applyFill="1" applyBorder="1" applyAlignment="1">
      <alignment horizontal="center" wrapText="1"/>
    </xf>
    <xf numFmtId="0" fontId="3" fillId="4" borderId="54" xfId="0" applyFont="1" applyFill="1" applyBorder="1" applyAlignment="1">
      <alignment horizontal="left"/>
    </xf>
    <xf numFmtId="0" fontId="7" fillId="0" borderId="55" xfId="0" applyFont="1" applyBorder="1"/>
    <xf numFmtId="0" fontId="7" fillId="0" borderId="56" xfId="0" applyFont="1" applyBorder="1"/>
    <xf numFmtId="0" fontId="18" fillId="4" borderId="54" xfId="0" applyFont="1" applyFill="1" applyBorder="1" applyAlignment="1">
      <alignment horizontal="center" wrapText="1"/>
    </xf>
    <xf numFmtId="0" fontId="7" fillId="0" borderId="59" xfId="0" applyFont="1" applyBorder="1"/>
    <xf numFmtId="0" fontId="4" fillId="4" borderId="20" xfId="0" applyFont="1" applyFill="1" applyBorder="1" applyAlignment="1">
      <alignment horizontal="center" vertical="center" wrapText="1"/>
    </xf>
    <xf numFmtId="0" fontId="28" fillId="4" borderId="20" xfId="0" applyFont="1" applyFill="1" applyBorder="1" applyAlignment="1">
      <alignment horizontal="left" vertical="top"/>
    </xf>
    <xf numFmtId="0" fontId="3" fillId="4" borderId="33" xfId="0" applyFont="1" applyFill="1" applyBorder="1" applyAlignment="1">
      <alignment horizontal="left"/>
    </xf>
    <xf numFmtId="0" fontId="7" fillId="0" borderId="94" xfId="0" applyFont="1" applyBorder="1"/>
    <xf numFmtId="0" fontId="7" fillId="0" borderId="95" xfId="0" applyFont="1" applyBorder="1"/>
    <xf numFmtId="0" fontId="18" fillId="4" borderId="33" xfId="0" applyFont="1" applyFill="1" applyBorder="1" applyAlignment="1">
      <alignment horizontal="center" wrapText="1"/>
    </xf>
    <xf numFmtId="0" fontId="4" fillId="0" borderId="33" xfId="0" applyFont="1" applyBorder="1" applyAlignment="1">
      <alignment horizontal="center" vertical="center" wrapText="1"/>
    </xf>
    <xf numFmtId="0" fontId="1" fillId="0" borderId="0" xfId="0" applyFont="1" applyAlignment="1" applyProtection="1">
      <alignment wrapText="1"/>
      <protection locked="0"/>
    </xf>
    <xf numFmtId="0" fontId="0" fillId="0" borderId="0" xfId="0" applyProtection="1">
      <protection locked="0"/>
    </xf>
    <xf numFmtId="0" fontId="1" fillId="0" borderId="0" xfId="0" applyFont="1" applyProtection="1">
      <protection locked="0"/>
    </xf>
    <xf numFmtId="0" fontId="2" fillId="0" borderId="1" xfId="0" applyFont="1" applyBorder="1" applyProtection="1">
      <protection locked="0"/>
    </xf>
    <xf numFmtId="0" fontId="9" fillId="0" borderId="51" xfId="0" applyFont="1" applyBorder="1" applyAlignment="1" applyProtection="1">
      <alignment horizontal="center" vertical="top" wrapText="1"/>
    </xf>
    <xf numFmtId="0" fontId="4" fillId="0" borderId="52" xfId="0" applyFont="1" applyBorder="1" applyAlignment="1" applyProtection="1">
      <alignment vertical="top" wrapText="1"/>
    </xf>
    <xf numFmtId="7" fontId="4" fillId="0" borderId="53" xfId="0" applyNumberFormat="1" applyFont="1" applyBorder="1" applyAlignment="1" applyProtection="1">
      <alignment horizontal="left" vertical="center" wrapText="1"/>
    </xf>
    <xf numFmtId="164" fontId="4" fillId="6" borderId="1" xfId="0" applyNumberFormat="1" applyFont="1" applyFill="1" applyBorder="1" applyAlignment="1" applyProtection="1">
      <alignment horizontal="left" vertical="center" wrapText="1"/>
    </xf>
    <xf numFmtId="0" fontId="9" fillId="0" borderId="0" xfId="0" applyFont="1" applyAlignment="1" applyProtection="1">
      <alignment vertical="top"/>
    </xf>
    <xf numFmtId="0" fontId="1" fillId="0" borderId="0" xfId="0" applyFont="1" applyProtection="1"/>
    <xf numFmtId="0" fontId="1" fillId="4" borderId="10" xfId="0" applyFont="1" applyFill="1" applyBorder="1" applyProtection="1"/>
    <xf numFmtId="0" fontId="0" fillId="0" borderId="0" xfId="0" applyProtection="1"/>
    <xf numFmtId="0" fontId="24" fillId="0" borderId="0" xfId="0" applyFont="1" applyProtection="1"/>
    <xf numFmtId="0" fontId="9" fillId="0" borderId="5" xfId="0" applyFont="1" applyBorder="1" applyAlignment="1" applyProtection="1">
      <alignment horizontal="center" vertical="top" wrapText="1"/>
    </xf>
    <xf numFmtId="0" fontId="9" fillId="0" borderId="6" xfId="0" applyFont="1" applyBorder="1" applyAlignment="1" applyProtection="1">
      <alignment vertical="center" wrapText="1"/>
    </xf>
    <xf numFmtId="0" fontId="9" fillId="0" borderId="15" xfId="0" applyFont="1" applyBorder="1" applyAlignment="1" applyProtection="1">
      <alignment horizontal="center" vertical="top"/>
    </xf>
    <xf numFmtId="0" fontId="9" fillId="0" borderId="0" xfId="0" applyFont="1" applyAlignment="1" applyProtection="1">
      <alignment vertical="top" wrapText="1"/>
    </xf>
    <xf numFmtId="7" fontId="4" fillId="0" borderId="48" xfId="0" applyNumberFormat="1" applyFont="1" applyBorder="1" applyAlignment="1" applyProtection="1">
      <alignment horizontal="left" vertical="center" wrapText="1"/>
    </xf>
    <xf numFmtId="7" fontId="4" fillId="0" borderId="49" xfId="0" applyNumberFormat="1"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9" fillId="0" borderId="15" xfId="0" applyFont="1" applyBorder="1" applyAlignment="1" applyProtection="1">
      <alignment vertical="top"/>
    </xf>
    <xf numFmtId="0" fontId="9" fillId="0" borderId="30" xfId="0" applyFont="1" applyBorder="1" applyAlignment="1" applyProtection="1">
      <alignment horizontal="center" vertical="top"/>
    </xf>
    <xf numFmtId="0" fontId="4" fillId="0" borderId="40" xfId="0" applyFont="1" applyBorder="1" applyAlignment="1" applyProtection="1">
      <alignment vertical="top" wrapText="1"/>
    </xf>
    <xf numFmtId="7" fontId="22" fillId="0" borderId="32" xfId="0" applyNumberFormat="1" applyFont="1" applyBorder="1" applyAlignment="1" applyProtection="1">
      <alignment horizontal="left" vertical="center" wrapText="1"/>
    </xf>
    <xf numFmtId="164" fontId="22" fillId="5" borderId="1" xfId="0" applyNumberFormat="1" applyFont="1" applyFill="1" applyBorder="1" applyAlignment="1" applyProtection="1">
      <alignment horizontal="left" vertical="center"/>
    </xf>
    <xf numFmtId="0" fontId="23" fillId="0" borderId="42" xfId="0" applyFont="1" applyBorder="1" applyAlignment="1" applyProtection="1">
      <alignment horizontal="center" vertical="center" wrapText="1"/>
    </xf>
    <xf numFmtId="0" fontId="7" fillId="0" borderId="42" xfId="0" applyFont="1" applyBorder="1" applyProtection="1"/>
    <xf numFmtId="0" fontId="9" fillId="0" borderId="43" xfId="0" applyFont="1" applyBorder="1" applyAlignment="1" applyProtection="1">
      <alignment horizontal="left" vertical="top"/>
    </xf>
    <xf numFmtId="0" fontId="9" fillId="0" borderId="5" xfId="0" applyFont="1" applyBorder="1" applyAlignment="1" applyProtection="1">
      <alignment horizontal="center" vertical="top"/>
    </xf>
    <xf numFmtId="0" fontId="9" fillId="0" borderId="43" xfId="0" applyFont="1" applyBorder="1" applyAlignment="1" applyProtection="1">
      <alignment vertical="top" wrapText="1"/>
    </xf>
    <xf numFmtId="7" fontId="39" fillId="0" borderId="37" xfId="0" applyNumberFormat="1" applyFont="1" applyBorder="1" applyAlignment="1" applyProtection="1">
      <alignment horizontal="left" vertical="center" wrapText="1"/>
    </xf>
    <xf numFmtId="0" fontId="21" fillId="2" borderId="20" xfId="0" applyFont="1" applyFill="1" applyBorder="1" applyAlignment="1" applyProtection="1">
      <alignment horizontal="left" vertical="top"/>
    </xf>
    <xf numFmtId="0" fontId="7" fillId="0" borderId="41" xfId="0" applyFont="1" applyBorder="1" applyProtection="1"/>
    <xf numFmtId="0" fontId="7" fillId="0" borderId="21" xfId="0" applyFont="1" applyBorder="1" applyProtection="1"/>
    <xf numFmtId="7" fontId="4" fillId="0" borderId="23" xfId="0" applyNumberFormat="1" applyFont="1" applyBorder="1" applyAlignment="1" applyProtection="1">
      <alignment horizontal="left" vertical="center" wrapText="1"/>
    </xf>
    <xf numFmtId="0" fontId="9" fillId="2" borderId="29" xfId="0" applyFont="1" applyFill="1" applyBorder="1" applyAlignment="1" applyProtection="1">
      <alignment horizontal="left"/>
    </xf>
    <xf numFmtId="0" fontId="9" fillId="2" borderId="10" xfId="0" applyFont="1" applyFill="1" applyBorder="1" applyProtection="1"/>
    <xf numFmtId="0" fontId="9" fillId="0" borderId="0" xfId="0" applyFont="1" applyAlignment="1" applyProtection="1">
      <alignment vertical="center" wrapText="1"/>
    </xf>
    <xf numFmtId="7" fontId="4" fillId="0" borderId="4" xfId="0" applyNumberFormat="1" applyFont="1" applyBorder="1" applyAlignment="1" applyProtection="1">
      <alignment horizontal="left" vertical="center" wrapText="1"/>
    </xf>
    <xf numFmtId="7" fontId="4" fillId="0" borderId="15" xfId="0" applyNumberFormat="1" applyFont="1" applyBorder="1" applyAlignment="1" applyProtection="1">
      <alignment horizontal="center" vertical="center"/>
    </xf>
    <xf numFmtId="0" fontId="0" fillId="0" borderId="0" xfId="0" applyProtection="1"/>
    <xf numFmtId="0" fontId="9" fillId="0" borderId="15" xfId="0" applyFont="1" applyBorder="1" applyAlignment="1" applyProtection="1">
      <alignment horizontal="center" vertical="center"/>
    </xf>
    <xf numFmtId="7" fontId="4" fillId="0" borderId="44" xfId="0" applyNumberFormat="1" applyFont="1" applyBorder="1" applyAlignment="1" applyProtection="1">
      <alignment horizontal="left" vertical="center" wrapText="1"/>
    </xf>
    <xf numFmtId="0" fontId="4" fillId="0" borderId="31" xfId="0" applyFont="1" applyBorder="1" applyAlignment="1" applyProtection="1">
      <alignment vertical="top" wrapText="1"/>
    </xf>
    <xf numFmtId="7" fontId="4" fillId="0" borderId="45" xfId="0" applyNumberFormat="1" applyFont="1" applyBorder="1" applyAlignment="1" applyProtection="1">
      <alignment horizontal="left" vertical="center" wrapText="1"/>
    </xf>
    <xf numFmtId="0" fontId="12" fillId="0" borderId="46" xfId="0" applyFont="1" applyBorder="1" applyAlignment="1" applyProtection="1">
      <alignment horizontal="center" wrapText="1"/>
    </xf>
    <xf numFmtId="0" fontId="7" fillId="0" borderId="46" xfId="0" applyFont="1" applyBorder="1" applyProtection="1"/>
    <xf numFmtId="0" fontId="9" fillId="0" borderId="0" xfId="0" applyFont="1" applyProtection="1"/>
    <xf numFmtId="0" fontId="9" fillId="0" borderId="13" xfId="0" applyFont="1" applyBorder="1" applyAlignment="1" applyProtection="1">
      <alignment horizontal="center" vertical="top"/>
    </xf>
    <xf numFmtId="7" fontId="4" fillId="0" borderId="32" xfId="0" applyNumberFormat="1" applyFont="1" applyBorder="1" applyAlignment="1" applyProtection="1">
      <alignment horizontal="left" vertical="center" wrapText="1"/>
    </xf>
    <xf numFmtId="0" fontId="20" fillId="2" borderId="20" xfId="0" applyFont="1" applyFill="1" applyBorder="1" applyAlignment="1" applyProtection="1">
      <alignment horizontal="center" vertical="top"/>
    </xf>
    <xf numFmtId="0" fontId="9" fillId="0" borderId="24" xfId="0" applyFont="1" applyBorder="1" applyAlignment="1" applyProtection="1">
      <alignment horizontal="center" vertical="top"/>
    </xf>
    <xf numFmtId="0" fontId="12" fillId="0" borderId="24" xfId="0" applyFont="1" applyBorder="1" applyAlignment="1" applyProtection="1">
      <alignment horizontal="center" wrapText="1"/>
    </xf>
    <xf numFmtId="0" fontId="7" fillId="0" borderId="24" xfId="0" applyFont="1" applyBorder="1" applyProtection="1"/>
    <xf numFmtId="0" fontId="12" fillId="2" borderId="20" xfId="0" applyFont="1" applyFill="1" applyBorder="1" applyAlignment="1" applyProtection="1">
      <alignment horizontal="center"/>
    </xf>
    <xf numFmtId="0" fontId="9" fillId="2" borderId="29" xfId="0" applyFont="1" applyFill="1" applyBorder="1" applyAlignment="1" applyProtection="1">
      <alignment vertical="top"/>
    </xf>
    <xf numFmtId="0" fontId="9" fillId="0" borderId="17" xfId="0" applyFont="1" applyBorder="1" applyAlignment="1" applyProtection="1">
      <alignment horizontal="center" vertical="center"/>
    </xf>
    <xf numFmtId="0" fontId="9" fillId="0" borderId="0" xfId="0" applyFont="1" applyAlignment="1" applyProtection="1">
      <alignment horizontal="left" vertical="center" wrapText="1"/>
    </xf>
    <xf numFmtId="164" fontId="18" fillId="4" borderId="38" xfId="0" applyNumberFormat="1" applyFont="1" applyFill="1" applyBorder="1" applyAlignment="1" applyProtection="1">
      <alignment horizontal="left" vertical="center" wrapText="1"/>
    </xf>
    <xf numFmtId="0" fontId="19" fillId="2" borderId="29" xfId="0" applyFont="1" applyFill="1" applyBorder="1" applyAlignment="1" applyProtection="1">
      <alignment horizontal="left" vertical="top"/>
    </xf>
    <xf numFmtId="0" fontId="11" fillId="0" borderId="0" xfId="0" applyFont="1" applyProtection="1"/>
    <xf numFmtId="0" fontId="9" fillId="2" borderId="25" xfId="0" applyFont="1" applyFill="1" applyBorder="1" applyAlignment="1" applyProtection="1">
      <alignment horizontal="center" vertical="top"/>
    </xf>
    <xf numFmtId="0" fontId="12" fillId="2" borderId="26" xfId="0" applyFont="1" applyFill="1" applyBorder="1" applyAlignment="1" applyProtection="1">
      <alignment horizontal="center" wrapText="1"/>
    </xf>
    <xf numFmtId="0" fontId="7" fillId="0" borderId="27" xfId="0" applyFont="1" applyBorder="1" applyProtection="1"/>
    <xf numFmtId="0" fontId="9" fillId="2" borderId="10" xfId="0" applyFont="1" applyFill="1" applyBorder="1" applyAlignment="1" applyProtection="1">
      <alignment vertical="top"/>
    </xf>
    <xf numFmtId="0" fontId="9" fillId="2" borderId="19" xfId="0" applyFont="1" applyFill="1" applyBorder="1" applyAlignment="1" applyProtection="1">
      <alignment horizontal="center" vertical="top"/>
    </xf>
    <xf numFmtId="0" fontId="12" fillId="2" borderId="11" xfId="0" applyFont="1" applyFill="1" applyBorder="1" applyAlignment="1" applyProtection="1">
      <alignment horizontal="center" wrapText="1"/>
    </xf>
    <xf numFmtId="0" fontId="7" fillId="0" borderId="12" xfId="0" applyFont="1" applyBorder="1" applyProtection="1"/>
    <xf numFmtId="0" fontId="17" fillId="2" borderId="10" xfId="0" applyFont="1" applyFill="1" applyBorder="1" applyAlignment="1" applyProtection="1">
      <alignment horizontal="center" vertical="top"/>
    </xf>
    <xf numFmtId="0" fontId="16" fillId="2" borderId="10" xfId="0" applyFont="1" applyFill="1" applyBorder="1" applyProtection="1"/>
    <xf numFmtId="0" fontId="9" fillId="0" borderId="6" xfId="0" applyFont="1" applyBorder="1" applyAlignment="1" applyProtection="1">
      <alignment vertical="top" wrapText="1"/>
    </xf>
    <xf numFmtId="0" fontId="9" fillId="2" borderId="34" xfId="0" applyFont="1" applyFill="1" applyBorder="1" applyAlignment="1" applyProtection="1">
      <alignment horizontal="center" vertical="top"/>
    </xf>
    <xf numFmtId="0" fontId="12" fillId="2" borderId="35" xfId="0" applyFont="1" applyFill="1" applyBorder="1" applyAlignment="1" applyProtection="1">
      <alignment horizontal="center" wrapText="1"/>
    </xf>
    <xf numFmtId="0" fontId="7" fillId="0" borderId="36" xfId="0" applyFont="1" applyBorder="1" applyProtection="1"/>
    <xf numFmtId="0" fontId="13" fillId="2" borderId="10" xfId="0" applyFont="1" applyFill="1" applyBorder="1" applyAlignment="1" applyProtection="1">
      <alignment horizontal="center" vertical="top"/>
    </xf>
    <xf numFmtId="0" fontId="9" fillId="0" borderId="33" xfId="0" applyFont="1" applyBorder="1" applyAlignment="1" applyProtection="1">
      <alignment horizontal="center" vertical="top"/>
    </xf>
    <xf numFmtId="164" fontId="4" fillId="0" borderId="32" xfId="0" applyNumberFormat="1" applyFont="1" applyBorder="1" applyAlignment="1" applyProtection="1">
      <alignment horizontal="left" vertical="center" wrapText="1"/>
    </xf>
    <xf numFmtId="0" fontId="9" fillId="2" borderId="10" xfId="0" applyFont="1" applyFill="1" applyBorder="1" applyAlignment="1" applyProtection="1">
      <alignment vertical="center"/>
    </xf>
    <xf numFmtId="7" fontId="4" fillId="0" borderId="0" xfId="0" applyNumberFormat="1" applyFont="1" applyAlignment="1" applyProtection="1">
      <alignment horizontal="left" vertical="center"/>
    </xf>
    <xf numFmtId="7" fontId="4" fillId="0" borderId="0" xfId="0" applyNumberFormat="1" applyFont="1" applyAlignment="1" applyProtection="1">
      <alignment horizontal="left"/>
    </xf>
    <xf numFmtId="164" fontId="4" fillId="0" borderId="23" xfId="0" applyNumberFormat="1" applyFont="1" applyBorder="1" applyAlignment="1" applyProtection="1">
      <alignment horizontal="left" vertical="center" wrapText="1"/>
    </xf>
    <xf numFmtId="0" fontId="15" fillId="0" borderId="15" xfId="0" applyFont="1" applyBorder="1" applyAlignment="1" applyProtection="1">
      <alignment vertical="center"/>
    </xf>
    <xf numFmtId="0" fontId="9" fillId="0" borderId="17" xfId="0" applyFont="1" applyBorder="1" applyAlignment="1" applyProtection="1">
      <alignment horizontal="center" vertical="top"/>
    </xf>
    <xf numFmtId="0" fontId="9" fillId="0" borderId="24" xfId="0" applyFont="1" applyBorder="1" applyAlignment="1" applyProtection="1">
      <alignment vertical="top" wrapText="1"/>
    </xf>
    <xf numFmtId="0" fontId="13" fillId="2" borderId="10" xfId="0" applyFont="1" applyFill="1" applyBorder="1" applyAlignment="1" applyProtection="1">
      <alignment horizontal="center"/>
    </xf>
    <xf numFmtId="0" fontId="14" fillId="0" borderId="0" xfId="0" applyFont="1" applyAlignment="1" applyProtection="1">
      <alignment vertical="center"/>
    </xf>
    <xf numFmtId="0" fontId="9" fillId="0" borderId="22" xfId="0" applyFont="1" applyBorder="1" applyAlignment="1" applyProtection="1">
      <alignment vertical="top" wrapText="1"/>
    </xf>
    <xf numFmtId="0" fontId="9" fillId="0" borderId="18" xfId="0" applyFont="1" applyBorder="1" applyAlignment="1" applyProtection="1">
      <alignment vertical="center" wrapText="1"/>
    </xf>
    <xf numFmtId="7" fontId="4" fillId="4" borderId="9" xfId="0" applyNumberFormat="1" applyFont="1" applyFill="1" applyBorder="1" applyAlignment="1" applyProtection="1">
      <alignment horizontal="left" vertical="center" wrapText="1"/>
    </xf>
    <xf numFmtId="0" fontId="9" fillId="0" borderId="0" xfId="0" applyFont="1" applyAlignment="1" applyProtection="1">
      <alignment vertical="center"/>
    </xf>
    <xf numFmtId="0" fontId="12" fillId="2" borderId="20" xfId="0" applyFont="1" applyFill="1" applyBorder="1" applyAlignment="1" applyProtection="1">
      <alignment horizontal="center" wrapText="1"/>
    </xf>
    <xf numFmtId="0" fontId="9" fillId="0" borderId="16" xfId="0" applyFont="1" applyBorder="1" applyAlignment="1" applyProtection="1">
      <alignment vertical="center" wrapText="1"/>
    </xf>
    <xf numFmtId="0" fontId="9" fillId="0" borderId="14" xfId="0" applyFont="1" applyBorder="1" applyAlignment="1" applyProtection="1">
      <alignment vertical="center" wrapText="1"/>
    </xf>
    <xf numFmtId="0" fontId="9"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wrapText="1"/>
    </xf>
    <xf numFmtId="0" fontId="11" fillId="2" borderId="10" xfId="0" applyFont="1" applyFill="1" applyBorder="1" applyAlignment="1" applyProtection="1">
      <alignment vertical="top" wrapText="1"/>
    </xf>
    <xf numFmtId="0" fontId="4" fillId="2" borderId="9" xfId="0" applyFont="1" applyFill="1" applyBorder="1" applyAlignment="1" applyProtection="1">
      <alignment horizontal="right" wrapText="1"/>
    </xf>
    <xf numFmtId="0" fontId="6" fillId="2" borderId="5" xfId="0" applyFont="1" applyFill="1" applyBorder="1" applyAlignment="1" applyProtection="1">
      <alignment horizontal="center" wrapText="1"/>
    </xf>
    <xf numFmtId="0" fontId="7" fillId="0" borderId="6" xfId="0" applyFont="1" applyBorder="1" applyProtection="1"/>
    <xf numFmtId="0" fontId="3" fillId="0" borderId="0" xfId="0" applyFont="1" applyAlignment="1" applyProtection="1">
      <alignment horizontal="left"/>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790575</xdr:colOff>
      <xdr:row>40</xdr:row>
      <xdr:rowOff>0</xdr:rowOff>
    </xdr:from>
    <xdr:ext cx="20955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4400550" y="10039350"/>
          <a:ext cx="209550" cy="38100"/>
          <a:chOff x="5241225" y="3780000"/>
          <a:chExt cx="20955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241225" y="3780000"/>
            <a:ext cx="209550" cy="0"/>
          </a:xfrm>
          <a:prstGeom prst="straightConnector1">
            <a:avLst/>
          </a:prstGeom>
          <a:noFill/>
          <a:ln w="9525" cap="flat" cmpd="sng">
            <a:solidFill>
              <a:srgbClr val="000000"/>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1076325</xdr:colOff>
      <xdr:row>25</xdr:row>
      <xdr:rowOff>85725</xdr:rowOff>
    </xdr:from>
    <xdr:ext cx="1781175" cy="485775"/>
    <xdr:sp macro="" textlink="">
      <xdr:nvSpPr>
        <xdr:cNvPr id="4" name="Shape 4">
          <a:extLst>
            <a:ext uri="{FF2B5EF4-FFF2-40B4-BE49-F238E27FC236}">
              <a16:creationId xmlns:a16="http://schemas.microsoft.com/office/drawing/2014/main" id="{00000000-0008-0000-0200-000004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26</xdr:row>
      <xdr:rowOff>114300</xdr:rowOff>
    </xdr:from>
    <xdr:ext cx="3448050" cy="2876550"/>
    <xdr:sp macro="" textlink="">
      <xdr:nvSpPr>
        <xdr:cNvPr id="5" name="Shape 5">
          <a:extLst>
            <a:ext uri="{FF2B5EF4-FFF2-40B4-BE49-F238E27FC236}">
              <a16:creationId xmlns:a16="http://schemas.microsoft.com/office/drawing/2014/main" id="{00000000-0008-0000-02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1076325</xdr:colOff>
      <xdr:row>25</xdr:row>
      <xdr:rowOff>85725</xdr:rowOff>
    </xdr:from>
    <xdr:ext cx="1781175" cy="4857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26</xdr:row>
      <xdr:rowOff>114300</xdr:rowOff>
    </xdr:from>
    <xdr:ext cx="3448050" cy="2876550"/>
    <xdr:sp macro="" textlink="">
      <xdr:nvSpPr>
        <xdr:cNvPr id="5" name="Shape 5">
          <a:extLst>
            <a:ext uri="{FF2B5EF4-FFF2-40B4-BE49-F238E27FC236}">
              <a16:creationId xmlns:a16="http://schemas.microsoft.com/office/drawing/2014/main" id="{00000000-0008-0000-03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00"/>
  <sheetViews>
    <sheetView workbookViewId="0">
      <selection sqref="A1:XFD1048576"/>
    </sheetView>
  </sheetViews>
  <sheetFormatPr defaultColWidth="14.42578125" defaultRowHeight="15" customHeight="1" x14ac:dyDescent="0.25"/>
  <cols>
    <col min="1" max="1" width="95.28515625" style="185" customWidth="1"/>
    <col min="2" max="6" width="9.140625" style="185" hidden="1" customWidth="1"/>
    <col min="7" max="16384" width="14.42578125" style="185"/>
  </cols>
  <sheetData>
    <row r="1" spans="1:1" ht="141" customHeight="1" x14ac:dyDescent="0.25">
      <c r="A1" s="184" t="s">
        <v>114</v>
      </c>
    </row>
    <row r="2" spans="1:1" ht="14.25" customHeight="1" x14ac:dyDescent="0.25">
      <c r="A2" s="186"/>
    </row>
    <row r="3" spans="1:1" ht="51" customHeight="1" x14ac:dyDescent="0.25">
      <c r="A3" s="184" t="s">
        <v>113</v>
      </c>
    </row>
    <row r="4" spans="1:1" ht="14.25" customHeight="1" x14ac:dyDescent="0.25">
      <c r="A4" s="186"/>
    </row>
    <row r="5" spans="1:1" ht="51" customHeight="1" x14ac:dyDescent="0.25">
      <c r="A5" s="184" t="s">
        <v>112</v>
      </c>
    </row>
    <row r="6" spans="1:1" ht="14.25" customHeight="1" x14ac:dyDescent="0.25">
      <c r="A6" s="186"/>
    </row>
    <row r="7" spans="1:1" ht="75" customHeight="1" x14ac:dyDescent="0.25">
      <c r="A7" s="184" t="s">
        <v>85</v>
      </c>
    </row>
    <row r="8" spans="1:1" ht="14.25" customHeight="1" x14ac:dyDescent="0.25">
      <c r="A8" s="186"/>
    </row>
    <row r="9" spans="1:1" ht="36.75" customHeight="1" x14ac:dyDescent="0.3">
      <c r="A9" s="187" t="s">
        <v>0</v>
      </c>
    </row>
    <row r="10" spans="1:1" ht="14.25" customHeight="1" x14ac:dyDescent="0.25">
      <c r="A10" s="186" t="s">
        <v>111</v>
      </c>
    </row>
    <row r="21" s="185" customFormat="1" ht="15.75" customHeight="1" x14ac:dyDescent="0.25"/>
    <row r="22" s="185" customFormat="1" ht="15.75" customHeight="1" x14ac:dyDescent="0.25"/>
    <row r="23" s="185" customFormat="1" ht="15.75" customHeight="1" x14ac:dyDescent="0.25"/>
    <row r="24" s="185" customFormat="1" ht="15.75" customHeight="1" x14ac:dyDescent="0.25"/>
    <row r="25" s="185" customFormat="1" ht="15.75" customHeight="1" x14ac:dyDescent="0.25"/>
    <row r="26" s="185" customFormat="1" ht="15.75" customHeight="1" x14ac:dyDescent="0.25"/>
    <row r="27" s="185" customFormat="1" ht="15.75" customHeight="1" x14ac:dyDescent="0.25"/>
    <row r="28" s="185" customFormat="1" ht="15.75" customHeight="1" x14ac:dyDescent="0.25"/>
    <row r="29" s="185" customFormat="1" ht="15.75" customHeight="1" x14ac:dyDescent="0.25"/>
    <row r="30" s="185" customFormat="1" ht="15.75" customHeight="1" x14ac:dyDescent="0.25"/>
    <row r="31" s="185" customFormat="1" ht="15.75" customHeight="1" x14ac:dyDescent="0.25"/>
    <row r="32" s="185" customFormat="1" ht="15.75" customHeight="1" x14ac:dyDescent="0.25"/>
    <row r="33" s="185" customFormat="1" ht="15.75" customHeight="1" x14ac:dyDescent="0.25"/>
    <row r="34" s="185" customFormat="1" ht="15.75" customHeight="1" x14ac:dyDescent="0.25"/>
    <row r="35" s="185" customFormat="1" ht="15.75" customHeight="1" x14ac:dyDescent="0.25"/>
    <row r="36" s="185" customFormat="1" ht="15.75" customHeight="1" x14ac:dyDescent="0.25"/>
    <row r="37" s="185" customFormat="1" ht="15.75" customHeight="1" x14ac:dyDescent="0.25"/>
    <row r="38" s="185" customFormat="1" ht="15.75" customHeight="1" x14ac:dyDescent="0.25"/>
    <row r="39" s="185" customFormat="1" ht="15.75" customHeight="1" x14ac:dyDescent="0.25"/>
    <row r="40" s="185" customFormat="1" ht="15.75" customHeight="1" x14ac:dyDescent="0.25"/>
    <row r="41" s="185" customFormat="1" ht="15.75" customHeight="1" x14ac:dyDescent="0.25"/>
    <row r="42" s="185" customFormat="1" ht="15.75" customHeight="1" x14ac:dyDescent="0.25"/>
    <row r="43" s="185" customFormat="1" ht="15.75" customHeight="1" x14ac:dyDescent="0.25"/>
    <row r="44" s="185" customFormat="1" ht="15.75" customHeight="1" x14ac:dyDescent="0.25"/>
    <row r="45" s="185" customFormat="1" ht="15.75" customHeight="1" x14ac:dyDescent="0.25"/>
    <row r="46" s="185" customFormat="1" ht="15.75" customHeight="1" x14ac:dyDescent="0.25"/>
    <row r="47" s="185" customFormat="1" ht="15.75" customHeight="1" x14ac:dyDescent="0.25"/>
    <row r="48" s="185" customFormat="1" ht="15.75" customHeight="1" x14ac:dyDescent="0.25"/>
    <row r="49" s="185" customFormat="1" ht="15.75" customHeight="1" x14ac:dyDescent="0.25"/>
    <row r="50" s="185" customFormat="1" ht="15.75" customHeight="1" x14ac:dyDescent="0.25"/>
    <row r="51" s="185" customFormat="1" ht="15.75" customHeight="1" x14ac:dyDescent="0.25"/>
    <row r="52" s="185" customFormat="1" ht="15.75" customHeight="1" x14ac:dyDescent="0.25"/>
    <row r="53" s="185" customFormat="1" ht="15.75" customHeight="1" x14ac:dyDescent="0.25"/>
    <row r="54" s="185" customFormat="1" ht="15.75" customHeight="1" x14ac:dyDescent="0.25"/>
    <row r="55" s="185" customFormat="1" ht="15.75" customHeight="1" x14ac:dyDescent="0.25"/>
    <row r="56" s="185" customFormat="1" ht="15.75" customHeight="1" x14ac:dyDescent="0.25"/>
    <row r="57" s="185" customFormat="1" ht="15.75" customHeight="1" x14ac:dyDescent="0.25"/>
    <row r="58" s="185" customFormat="1" ht="15.75" customHeight="1" x14ac:dyDescent="0.25"/>
    <row r="59" s="185" customFormat="1" ht="15.75" customHeight="1" x14ac:dyDescent="0.25"/>
    <row r="60" s="185" customFormat="1" ht="15.75" customHeight="1" x14ac:dyDescent="0.25"/>
    <row r="61" s="185" customFormat="1" ht="15.75" customHeight="1" x14ac:dyDescent="0.25"/>
    <row r="62" s="185" customFormat="1" ht="15.75" customHeight="1" x14ac:dyDescent="0.25"/>
    <row r="63" s="185" customFormat="1" ht="15.75" customHeight="1" x14ac:dyDescent="0.25"/>
    <row r="64" s="185" customFormat="1" ht="15.75" customHeight="1" x14ac:dyDescent="0.25"/>
    <row r="65" s="185" customFormat="1" ht="15.75" customHeight="1" x14ac:dyDescent="0.25"/>
    <row r="66" s="185" customFormat="1" ht="15.75" customHeight="1" x14ac:dyDescent="0.25"/>
    <row r="67" s="185" customFormat="1" ht="15.75" customHeight="1" x14ac:dyDescent="0.25"/>
    <row r="68" s="185" customFormat="1" ht="15.75" customHeight="1" x14ac:dyDescent="0.25"/>
    <row r="69" s="185" customFormat="1" ht="15.75" customHeight="1" x14ac:dyDescent="0.25"/>
    <row r="70" s="185" customFormat="1" ht="15.75" customHeight="1" x14ac:dyDescent="0.25"/>
    <row r="71" s="185" customFormat="1" ht="15.75" customHeight="1" x14ac:dyDescent="0.25"/>
    <row r="72" s="185" customFormat="1" ht="15.75" customHeight="1" x14ac:dyDescent="0.25"/>
    <row r="73" s="185" customFormat="1" ht="15.75" customHeight="1" x14ac:dyDescent="0.25"/>
    <row r="74" s="185" customFormat="1" ht="15.75" customHeight="1" x14ac:dyDescent="0.25"/>
    <row r="75" s="185" customFormat="1" ht="15.75" customHeight="1" x14ac:dyDescent="0.25"/>
    <row r="76" s="185" customFormat="1" ht="15.75" customHeight="1" x14ac:dyDescent="0.25"/>
    <row r="77" s="185" customFormat="1" ht="15.75" customHeight="1" x14ac:dyDescent="0.25"/>
    <row r="78" s="185" customFormat="1" ht="15.75" customHeight="1" x14ac:dyDescent="0.25"/>
    <row r="79" s="185" customFormat="1" ht="15.75" customHeight="1" x14ac:dyDescent="0.25"/>
    <row r="80" s="185" customFormat="1" ht="15.75" customHeight="1" x14ac:dyDescent="0.25"/>
    <row r="81" s="185" customFormat="1" ht="15.75" customHeight="1" x14ac:dyDescent="0.25"/>
    <row r="82" s="185" customFormat="1" ht="15.75" customHeight="1" x14ac:dyDescent="0.25"/>
    <row r="83" s="185" customFormat="1" ht="15.75" customHeight="1" x14ac:dyDescent="0.25"/>
    <row r="84" s="185" customFormat="1" ht="15.75" customHeight="1" x14ac:dyDescent="0.25"/>
    <row r="85" s="185" customFormat="1" ht="15.75" customHeight="1" x14ac:dyDescent="0.25"/>
    <row r="86" s="185" customFormat="1" ht="15.75" customHeight="1" x14ac:dyDescent="0.25"/>
    <row r="87" s="185" customFormat="1" ht="15.75" customHeight="1" x14ac:dyDescent="0.25"/>
    <row r="88" s="185" customFormat="1" ht="15.75" customHeight="1" x14ac:dyDescent="0.25"/>
    <row r="89" s="185" customFormat="1" ht="15.75" customHeight="1" x14ac:dyDescent="0.25"/>
    <row r="90" s="185" customFormat="1" ht="15.75" customHeight="1" x14ac:dyDescent="0.25"/>
    <row r="91" s="185" customFormat="1" ht="15.75" customHeight="1" x14ac:dyDescent="0.25"/>
    <row r="92" s="185" customFormat="1" ht="15.75" customHeight="1" x14ac:dyDescent="0.25"/>
    <row r="93" s="185" customFormat="1" ht="15.75" customHeight="1" x14ac:dyDescent="0.25"/>
    <row r="94" s="185" customFormat="1" ht="15.75" customHeight="1" x14ac:dyDescent="0.25"/>
    <row r="95" s="185" customFormat="1" ht="15.75" customHeight="1" x14ac:dyDescent="0.25"/>
    <row r="96" s="185" customFormat="1" ht="15.75" customHeight="1" x14ac:dyDescent="0.25"/>
    <row r="97" s="185" customFormat="1" ht="15.75" customHeight="1" x14ac:dyDescent="0.25"/>
    <row r="98" s="185" customFormat="1" ht="15.75" customHeight="1" x14ac:dyDescent="0.25"/>
    <row r="99" s="185" customFormat="1" ht="15.75" customHeight="1" x14ac:dyDescent="0.25"/>
    <row r="100" s="185" customFormat="1" ht="15.75" customHeight="1" x14ac:dyDescent="0.25"/>
    <row r="101" s="185" customFormat="1" ht="15.75" customHeight="1" x14ac:dyDescent="0.25"/>
    <row r="102" s="185" customFormat="1" ht="15.75" customHeight="1" x14ac:dyDescent="0.25"/>
    <row r="103" s="185" customFormat="1" ht="15.75" customHeight="1" x14ac:dyDescent="0.25"/>
    <row r="104" s="185" customFormat="1" ht="15.75" customHeight="1" x14ac:dyDescent="0.25"/>
    <row r="105" s="185" customFormat="1" ht="15.75" customHeight="1" x14ac:dyDescent="0.25"/>
    <row r="106" s="185" customFormat="1" ht="15.75" customHeight="1" x14ac:dyDescent="0.25"/>
    <row r="107" s="185" customFormat="1" ht="15.75" customHeight="1" x14ac:dyDescent="0.25"/>
    <row r="108" s="185" customFormat="1" ht="15.75" customHeight="1" x14ac:dyDescent="0.25"/>
    <row r="109" s="185" customFormat="1" ht="15.75" customHeight="1" x14ac:dyDescent="0.25"/>
    <row r="110" s="185" customFormat="1" ht="15.75" customHeight="1" x14ac:dyDescent="0.25"/>
    <row r="111" s="185" customFormat="1" ht="15.75" customHeight="1" x14ac:dyDescent="0.25"/>
    <row r="112" s="185" customFormat="1" ht="15.75" customHeight="1" x14ac:dyDescent="0.25"/>
    <row r="113" s="185" customFormat="1" ht="15.75" customHeight="1" x14ac:dyDescent="0.25"/>
    <row r="114" s="185" customFormat="1" ht="15.75" customHeight="1" x14ac:dyDescent="0.25"/>
    <row r="115" s="185" customFormat="1" ht="15.75" customHeight="1" x14ac:dyDescent="0.25"/>
    <row r="116" s="185" customFormat="1" ht="15.75" customHeight="1" x14ac:dyDescent="0.25"/>
    <row r="117" s="185" customFormat="1" ht="15.75" customHeight="1" x14ac:dyDescent="0.25"/>
    <row r="118" s="185" customFormat="1" ht="15.75" customHeight="1" x14ac:dyDescent="0.25"/>
    <row r="119" s="185" customFormat="1" ht="15.75" customHeight="1" x14ac:dyDescent="0.25"/>
    <row r="120" s="185" customFormat="1" ht="15.75" customHeight="1" x14ac:dyDescent="0.25"/>
    <row r="121" s="185" customFormat="1" ht="15.75" customHeight="1" x14ac:dyDescent="0.25"/>
    <row r="122" s="185" customFormat="1" ht="15.75" customHeight="1" x14ac:dyDescent="0.25"/>
    <row r="123" s="185" customFormat="1" ht="15.75" customHeight="1" x14ac:dyDescent="0.25"/>
    <row r="124" s="185" customFormat="1" ht="15.75" customHeight="1" x14ac:dyDescent="0.25"/>
    <row r="125" s="185" customFormat="1" ht="15.75" customHeight="1" x14ac:dyDescent="0.25"/>
    <row r="126" s="185" customFormat="1" ht="15.75" customHeight="1" x14ac:dyDescent="0.25"/>
    <row r="127" s="185" customFormat="1" ht="15.75" customHeight="1" x14ac:dyDescent="0.25"/>
    <row r="128" s="185" customFormat="1" ht="15.75" customHeight="1" x14ac:dyDescent="0.25"/>
    <row r="129" s="185" customFormat="1" ht="15.75" customHeight="1" x14ac:dyDescent="0.25"/>
    <row r="130" s="185" customFormat="1" ht="15.75" customHeight="1" x14ac:dyDescent="0.25"/>
    <row r="131" s="185" customFormat="1" ht="15.75" customHeight="1" x14ac:dyDescent="0.25"/>
    <row r="132" s="185" customFormat="1" ht="15.75" customHeight="1" x14ac:dyDescent="0.25"/>
    <row r="133" s="185" customFormat="1" ht="15.75" customHeight="1" x14ac:dyDescent="0.25"/>
    <row r="134" s="185" customFormat="1" ht="15.75" customHeight="1" x14ac:dyDescent="0.25"/>
    <row r="135" s="185" customFormat="1" ht="15.75" customHeight="1" x14ac:dyDescent="0.25"/>
    <row r="136" s="185" customFormat="1" ht="15.75" customHeight="1" x14ac:dyDescent="0.25"/>
    <row r="137" s="185" customFormat="1" ht="15.75" customHeight="1" x14ac:dyDescent="0.25"/>
    <row r="138" s="185" customFormat="1" ht="15.75" customHeight="1" x14ac:dyDescent="0.25"/>
    <row r="139" s="185" customFormat="1" ht="15.75" customHeight="1" x14ac:dyDescent="0.25"/>
    <row r="140" s="185" customFormat="1" ht="15.75" customHeight="1" x14ac:dyDescent="0.25"/>
    <row r="141" s="185" customFormat="1" ht="15.75" customHeight="1" x14ac:dyDescent="0.25"/>
    <row r="142" s="185" customFormat="1" ht="15.75" customHeight="1" x14ac:dyDescent="0.25"/>
    <row r="143" s="185" customFormat="1" ht="15.75" customHeight="1" x14ac:dyDescent="0.25"/>
    <row r="144" s="185" customFormat="1" ht="15.75" customHeight="1" x14ac:dyDescent="0.25"/>
    <row r="145" s="185" customFormat="1" ht="15.75" customHeight="1" x14ac:dyDescent="0.25"/>
    <row r="146" s="185" customFormat="1" ht="15.75" customHeight="1" x14ac:dyDescent="0.25"/>
    <row r="147" s="185" customFormat="1" ht="15.75" customHeight="1" x14ac:dyDescent="0.25"/>
    <row r="148" s="185" customFormat="1" ht="15.75" customHeight="1" x14ac:dyDescent="0.25"/>
    <row r="149" s="185" customFormat="1" ht="15.75" customHeight="1" x14ac:dyDescent="0.25"/>
    <row r="150" s="185" customFormat="1" ht="15.75" customHeight="1" x14ac:dyDescent="0.25"/>
    <row r="151" s="185" customFormat="1" ht="15.75" customHeight="1" x14ac:dyDescent="0.25"/>
    <row r="152" s="185" customFormat="1" ht="15.75" customHeight="1" x14ac:dyDescent="0.25"/>
    <row r="153" s="185" customFormat="1" ht="15.75" customHeight="1" x14ac:dyDescent="0.25"/>
    <row r="154" s="185" customFormat="1" ht="15.75" customHeight="1" x14ac:dyDescent="0.25"/>
    <row r="155" s="185" customFormat="1" ht="15.75" customHeight="1" x14ac:dyDescent="0.25"/>
    <row r="156" s="185" customFormat="1" ht="15.75" customHeight="1" x14ac:dyDescent="0.25"/>
    <row r="157" s="185" customFormat="1" ht="15.75" customHeight="1" x14ac:dyDescent="0.25"/>
    <row r="158" s="185" customFormat="1" ht="15.75" customHeight="1" x14ac:dyDescent="0.25"/>
    <row r="159" s="185" customFormat="1" ht="15.75" customHeight="1" x14ac:dyDescent="0.25"/>
    <row r="160" s="185" customFormat="1" ht="15.75" customHeight="1" x14ac:dyDescent="0.25"/>
    <row r="161" s="185" customFormat="1" ht="15.75" customHeight="1" x14ac:dyDescent="0.25"/>
    <row r="162" s="185" customFormat="1" ht="15.75" customHeight="1" x14ac:dyDescent="0.25"/>
    <row r="163" s="185" customFormat="1" ht="15.75" customHeight="1" x14ac:dyDescent="0.25"/>
    <row r="164" s="185" customFormat="1" ht="15.75" customHeight="1" x14ac:dyDescent="0.25"/>
    <row r="165" s="185" customFormat="1" ht="15.75" customHeight="1" x14ac:dyDescent="0.25"/>
    <row r="166" s="185" customFormat="1" ht="15.75" customHeight="1" x14ac:dyDescent="0.25"/>
    <row r="167" s="185" customFormat="1" ht="15.75" customHeight="1" x14ac:dyDescent="0.25"/>
    <row r="168" s="185" customFormat="1" ht="15.75" customHeight="1" x14ac:dyDescent="0.25"/>
    <row r="169" s="185" customFormat="1" ht="15.75" customHeight="1" x14ac:dyDescent="0.25"/>
    <row r="170" s="185" customFormat="1" ht="15.75" customHeight="1" x14ac:dyDescent="0.25"/>
    <row r="171" s="185" customFormat="1" ht="15.75" customHeight="1" x14ac:dyDescent="0.25"/>
    <row r="172" s="185" customFormat="1" ht="15.75" customHeight="1" x14ac:dyDescent="0.25"/>
    <row r="173" s="185" customFormat="1" ht="15.75" customHeight="1" x14ac:dyDescent="0.25"/>
    <row r="174" s="185" customFormat="1" ht="15.75" customHeight="1" x14ac:dyDescent="0.25"/>
    <row r="175" s="185" customFormat="1" ht="15.75" customHeight="1" x14ac:dyDescent="0.25"/>
    <row r="176" s="185" customFormat="1" ht="15.75" customHeight="1" x14ac:dyDescent="0.25"/>
    <row r="177" s="185" customFormat="1" ht="15.75" customHeight="1" x14ac:dyDescent="0.25"/>
    <row r="178" s="185" customFormat="1" ht="15.75" customHeight="1" x14ac:dyDescent="0.25"/>
    <row r="179" s="185" customFormat="1" ht="15.75" customHeight="1" x14ac:dyDescent="0.25"/>
    <row r="180" s="185" customFormat="1" ht="15.75" customHeight="1" x14ac:dyDescent="0.25"/>
    <row r="181" s="185" customFormat="1" ht="15.75" customHeight="1" x14ac:dyDescent="0.25"/>
    <row r="182" s="185" customFormat="1" ht="15.75" customHeight="1" x14ac:dyDescent="0.25"/>
    <row r="183" s="185" customFormat="1" ht="15.75" customHeight="1" x14ac:dyDescent="0.25"/>
    <row r="184" s="185" customFormat="1" ht="15.75" customHeight="1" x14ac:dyDescent="0.25"/>
    <row r="185" s="185" customFormat="1" ht="15.75" customHeight="1" x14ac:dyDescent="0.25"/>
    <row r="186" s="185" customFormat="1" ht="15.75" customHeight="1" x14ac:dyDescent="0.25"/>
    <row r="187" s="185" customFormat="1" ht="15.75" customHeight="1" x14ac:dyDescent="0.25"/>
    <row r="188" s="185" customFormat="1" ht="15.75" customHeight="1" x14ac:dyDescent="0.25"/>
    <row r="189" s="185" customFormat="1" ht="15.75" customHeight="1" x14ac:dyDescent="0.25"/>
    <row r="190" s="185" customFormat="1" ht="15.75" customHeight="1" x14ac:dyDescent="0.25"/>
    <row r="191" s="185" customFormat="1" ht="15.75" customHeight="1" x14ac:dyDescent="0.25"/>
    <row r="192" s="185" customFormat="1" ht="15.75" customHeight="1" x14ac:dyDescent="0.25"/>
    <row r="193" s="185" customFormat="1" ht="15.75" customHeight="1" x14ac:dyDescent="0.25"/>
    <row r="194" s="185" customFormat="1" ht="15.75" customHeight="1" x14ac:dyDescent="0.25"/>
    <row r="195" s="185" customFormat="1" ht="15.75" customHeight="1" x14ac:dyDescent="0.25"/>
    <row r="196" s="185" customFormat="1" ht="15.75" customHeight="1" x14ac:dyDescent="0.25"/>
    <row r="197" s="185" customFormat="1" ht="15.75" customHeight="1" x14ac:dyDescent="0.25"/>
    <row r="198" s="185" customFormat="1" ht="15.75" customHeight="1" x14ac:dyDescent="0.25"/>
    <row r="199" s="185" customFormat="1" ht="15.75" customHeight="1" x14ac:dyDescent="0.25"/>
    <row r="200" s="185" customFormat="1" ht="15.75" customHeight="1" x14ac:dyDescent="0.25"/>
    <row r="201" s="185" customFormat="1" ht="15.75" customHeight="1" x14ac:dyDescent="0.25"/>
    <row r="202" s="185" customFormat="1" ht="15.75" customHeight="1" x14ac:dyDescent="0.25"/>
    <row r="203" s="185" customFormat="1" ht="15.75" customHeight="1" x14ac:dyDescent="0.25"/>
    <row r="204" s="185" customFormat="1" ht="15.75" customHeight="1" x14ac:dyDescent="0.25"/>
    <row r="205" s="185" customFormat="1" ht="15.75" customHeight="1" x14ac:dyDescent="0.25"/>
    <row r="206" s="185" customFormat="1" ht="15.75" customHeight="1" x14ac:dyDescent="0.25"/>
    <row r="207" s="185" customFormat="1" ht="15.75" customHeight="1" x14ac:dyDescent="0.25"/>
    <row r="208" s="185" customFormat="1" ht="15.75" customHeight="1" x14ac:dyDescent="0.25"/>
    <row r="209" s="185" customFormat="1" ht="15.75" customHeight="1" x14ac:dyDescent="0.25"/>
    <row r="210" s="185" customFormat="1" ht="15.75" customHeight="1" x14ac:dyDescent="0.25"/>
    <row r="211" s="185" customFormat="1" ht="15.75" customHeight="1" x14ac:dyDescent="0.25"/>
    <row r="212" s="185" customFormat="1" ht="15.75" customHeight="1" x14ac:dyDescent="0.25"/>
    <row r="213" s="185" customFormat="1" ht="15.75" customHeight="1" x14ac:dyDescent="0.25"/>
    <row r="214" s="185" customFormat="1" ht="15.75" customHeight="1" x14ac:dyDescent="0.25"/>
    <row r="215" s="185" customFormat="1" ht="15.75" customHeight="1" x14ac:dyDescent="0.25"/>
    <row r="216" s="185" customFormat="1" ht="15.75" customHeight="1" x14ac:dyDescent="0.25"/>
    <row r="217" s="185" customFormat="1" ht="15.75" customHeight="1" x14ac:dyDescent="0.25"/>
    <row r="218" s="185" customFormat="1" ht="15.75" customHeight="1" x14ac:dyDescent="0.25"/>
    <row r="219" s="185" customFormat="1" ht="15.75" customHeight="1" x14ac:dyDescent="0.25"/>
    <row r="220" s="185" customFormat="1" ht="15.75" customHeight="1" x14ac:dyDescent="0.25"/>
    <row r="221" s="185" customFormat="1" ht="15.75" customHeight="1" x14ac:dyDescent="0.25"/>
    <row r="222" s="185" customFormat="1" ht="15.75" customHeight="1" x14ac:dyDescent="0.25"/>
    <row r="223" s="185" customFormat="1" ht="15.75" customHeight="1" x14ac:dyDescent="0.25"/>
    <row r="224" s="185" customFormat="1" ht="15.75" customHeight="1" x14ac:dyDescent="0.25"/>
    <row r="225" s="185" customFormat="1" ht="15.75" customHeight="1" x14ac:dyDescent="0.25"/>
    <row r="226" s="185" customFormat="1" ht="15.75" customHeight="1" x14ac:dyDescent="0.25"/>
    <row r="227" s="185" customFormat="1" ht="15.75" customHeight="1" x14ac:dyDescent="0.25"/>
    <row r="228" s="185" customFormat="1" ht="15.75" customHeight="1" x14ac:dyDescent="0.25"/>
    <row r="229" s="185" customFormat="1" ht="15.75" customHeight="1" x14ac:dyDescent="0.25"/>
    <row r="230" s="185" customFormat="1" ht="15.75" customHeight="1" x14ac:dyDescent="0.25"/>
    <row r="231" s="185" customFormat="1" ht="15.75" customHeight="1" x14ac:dyDescent="0.25"/>
    <row r="232" s="185" customFormat="1" ht="15.75" customHeight="1" x14ac:dyDescent="0.25"/>
    <row r="233" s="185" customFormat="1" ht="15.75" customHeight="1" x14ac:dyDescent="0.25"/>
    <row r="234" s="185" customFormat="1" ht="15.75" customHeight="1" x14ac:dyDescent="0.25"/>
    <row r="235" s="185" customFormat="1" ht="15.75" customHeight="1" x14ac:dyDescent="0.25"/>
    <row r="236" s="185" customFormat="1" ht="15.75" customHeight="1" x14ac:dyDescent="0.25"/>
    <row r="237" s="185" customFormat="1" ht="15.75" customHeight="1" x14ac:dyDescent="0.25"/>
    <row r="238" s="185" customFormat="1" ht="15.75" customHeight="1" x14ac:dyDescent="0.25"/>
    <row r="239" s="185" customFormat="1" ht="15.75" customHeight="1" x14ac:dyDescent="0.25"/>
    <row r="240" s="185" customFormat="1" ht="15.75" customHeight="1" x14ac:dyDescent="0.25"/>
    <row r="241" s="185" customFormat="1" ht="15.75" customHeight="1" x14ac:dyDescent="0.25"/>
    <row r="242" s="185" customFormat="1" ht="15.75" customHeight="1" x14ac:dyDescent="0.25"/>
    <row r="243" s="185" customFormat="1" ht="15.75" customHeight="1" x14ac:dyDescent="0.25"/>
    <row r="244" s="185" customFormat="1" ht="15.75" customHeight="1" x14ac:dyDescent="0.25"/>
    <row r="245" s="185" customFormat="1" ht="15.75" customHeight="1" x14ac:dyDescent="0.25"/>
    <row r="246" s="185" customFormat="1" ht="15.75" customHeight="1" x14ac:dyDescent="0.25"/>
    <row r="247" s="185" customFormat="1" ht="15.75" customHeight="1" x14ac:dyDescent="0.25"/>
    <row r="248" s="185" customFormat="1" ht="15.75" customHeight="1" x14ac:dyDescent="0.25"/>
    <row r="249" s="185" customFormat="1" ht="15.75" customHeight="1" x14ac:dyDescent="0.25"/>
    <row r="250" s="185" customFormat="1" ht="15.75" customHeight="1" x14ac:dyDescent="0.25"/>
    <row r="251" s="185" customFormat="1" ht="15.75" customHeight="1" x14ac:dyDescent="0.25"/>
    <row r="252" s="185" customFormat="1" ht="15.75" customHeight="1" x14ac:dyDescent="0.25"/>
    <row r="253" s="185" customFormat="1" ht="15.75" customHeight="1" x14ac:dyDescent="0.25"/>
    <row r="254" s="185" customFormat="1" ht="15.75" customHeight="1" x14ac:dyDescent="0.25"/>
    <row r="255" s="185" customFormat="1" ht="15.75" customHeight="1" x14ac:dyDescent="0.25"/>
    <row r="256" s="185" customFormat="1" ht="15.75" customHeight="1" x14ac:dyDescent="0.25"/>
    <row r="257" s="185" customFormat="1" ht="15.75" customHeight="1" x14ac:dyDescent="0.25"/>
    <row r="258" s="185" customFormat="1" ht="15.75" customHeight="1" x14ac:dyDescent="0.25"/>
    <row r="259" s="185" customFormat="1" ht="15.75" customHeight="1" x14ac:dyDescent="0.25"/>
    <row r="260" s="185" customFormat="1" ht="15.75" customHeight="1" x14ac:dyDescent="0.25"/>
    <row r="261" s="185" customFormat="1" ht="15.75" customHeight="1" x14ac:dyDescent="0.25"/>
    <row r="262" s="185" customFormat="1" ht="15.75" customHeight="1" x14ac:dyDescent="0.25"/>
    <row r="263" s="185" customFormat="1" ht="15.75" customHeight="1" x14ac:dyDescent="0.25"/>
    <row r="264" s="185" customFormat="1" ht="15.75" customHeight="1" x14ac:dyDescent="0.25"/>
    <row r="265" s="185" customFormat="1" ht="15.75" customHeight="1" x14ac:dyDescent="0.25"/>
    <row r="266" s="185" customFormat="1" ht="15.75" customHeight="1" x14ac:dyDescent="0.25"/>
    <row r="267" s="185" customFormat="1" ht="15.75" customHeight="1" x14ac:dyDescent="0.25"/>
    <row r="268" s="185" customFormat="1" ht="15.75" customHeight="1" x14ac:dyDescent="0.25"/>
    <row r="269" s="185" customFormat="1" ht="15.75" customHeight="1" x14ac:dyDescent="0.25"/>
    <row r="270" s="185" customFormat="1" ht="15.75" customHeight="1" x14ac:dyDescent="0.25"/>
    <row r="271" s="185" customFormat="1" ht="15.75" customHeight="1" x14ac:dyDescent="0.25"/>
    <row r="272" s="185" customFormat="1" ht="15.75" customHeight="1" x14ac:dyDescent="0.25"/>
    <row r="273" s="185" customFormat="1" ht="15.75" customHeight="1" x14ac:dyDescent="0.25"/>
    <row r="274" s="185" customFormat="1" ht="15.75" customHeight="1" x14ac:dyDescent="0.25"/>
    <row r="275" s="185" customFormat="1" ht="15.75" customHeight="1" x14ac:dyDescent="0.25"/>
    <row r="276" s="185" customFormat="1" ht="15.75" customHeight="1" x14ac:dyDescent="0.25"/>
    <row r="277" s="185" customFormat="1" ht="15.75" customHeight="1" x14ac:dyDescent="0.25"/>
    <row r="278" s="185" customFormat="1" ht="15.75" customHeight="1" x14ac:dyDescent="0.25"/>
    <row r="279" s="185" customFormat="1" ht="15.75" customHeight="1" x14ac:dyDescent="0.25"/>
    <row r="280" s="185" customFormat="1" ht="15.75" customHeight="1" x14ac:dyDescent="0.25"/>
    <row r="281" s="185" customFormat="1" ht="15.75" customHeight="1" x14ac:dyDescent="0.25"/>
    <row r="282" s="185" customFormat="1" ht="15.75" customHeight="1" x14ac:dyDescent="0.25"/>
    <row r="283" s="185" customFormat="1" ht="15.75" customHeight="1" x14ac:dyDescent="0.25"/>
    <row r="284" s="185" customFormat="1" ht="15.75" customHeight="1" x14ac:dyDescent="0.25"/>
    <row r="285" s="185" customFormat="1" ht="15.75" customHeight="1" x14ac:dyDescent="0.25"/>
    <row r="286" s="185" customFormat="1" ht="15.75" customHeight="1" x14ac:dyDescent="0.25"/>
    <row r="287" s="185" customFormat="1" ht="15.75" customHeight="1" x14ac:dyDescent="0.25"/>
    <row r="288" s="185" customFormat="1" ht="15.75" customHeight="1" x14ac:dyDescent="0.25"/>
    <row r="289" s="185" customFormat="1" ht="15.75" customHeight="1" x14ac:dyDescent="0.25"/>
    <row r="290" s="185" customFormat="1" ht="15.75" customHeight="1" x14ac:dyDescent="0.25"/>
    <row r="291" s="185" customFormat="1" ht="15.75" customHeight="1" x14ac:dyDescent="0.25"/>
    <row r="292" s="185" customFormat="1" ht="15.75" customHeight="1" x14ac:dyDescent="0.25"/>
    <row r="293" s="185" customFormat="1" ht="15.75" customHeight="1" x14ac:dyDescent="0.25"/>
    <row r="294" s="185" customFormat="1" ht="15.75" customHeight="1" x14ac:dyDescent="0.25"/>
    <row r="295" s="185" customFormat="1" ht="15.75" customHeight="1" x14ac:dyDescent="0.25"/>
    <row r="296" s="185" customFormat="1" ht="15.75" customHeight="1" x14ac:dyDescent="0.25"/>
    <row r="297" s="185" customFormat="1" ht="15.75" customHeight="1" x14ac:dyDescent="0.25"/>
    <row r="298" s="185" customFormat="1" ht="15.75" customHeight="1" x14ac:dyDescent="0.25"/>
    <row r="299" s="185" customFormat="1" ht="15.75" customHeight="1" x14ac:dyDescent="0.25"/>
    <row r="300" s="185" customFormat="1" ht="15.75" customHeight="1" x14ac:dyDescent="0.25"/>
    <row r="301" s="185" customFormat="1" ht="15.75" customHeight="1" x14ac:dyDescent="0.25"/>
    <row r="302" s="185" customFormat="1" ht="15.75" customHeight="1" x14ac:dyDescent="0.25"/>
    <row r="303" s="185" customFormat="1" ht="15.75" customHeight="1" x14ac:dyDescent="0.25"/>
    <row r="304" s="185" customFormat="1" ht="15.75" customHeight="1" x14ac:dyDescent="0.25"/>
    <row r="305" s="185" customFormat="1" ht="15.75" customHeight="1" x14ac:dyDescent="0.25"/>
    <row r="306" s="185" customFormat="1" ht="15.75" customHeight="1" x14ac:dyDescent="0.25"/>
    <row r="307" s="185" customFormat="1" ht="15.75" customHeight="1" x14ac:dyDescent="0.25"/>
    <row r="308" s="185" customFormat="1" ht="15.75" customHeight="1" x14ac:dyDescent="0.25"/>
    <row r="309" s="185" customFormat="1" ht="15.75" customHeight="1" x14ac:dyDescent="0.25"/>
    <row r="310" s="185" customFormat="1" ht="15.75" customHeight="1" x14ac:dyDescent="0.25"/>
    <row r="311" s="185" customFormat="1" ht="15.75" customHeight="1" x14ac:dyDescent="0.25"/>
    <row r="312" s="185" customFormat="1" ht="15.75" customHeight="1" x14ac:dyDescent="0.25"/>
    <row r="313" s="185" customFormat="1" ht="15.75" customHeight="1" x14ac:dyDescent="0.25"/>
    <row r="314" s="185" customFormat="1" ht="15.75" customHeight="1" x14ac:dyDescent="0.25"/>
    <row r="315" s="185" customFormat="1" ht="15.75" customHeight="1" x14ac:dyDescent="0.25"/>
    <row r="316" s="185" customFormat="1" ht="15.75" customHeight="1" x14ac:dyDescent="0.25"/>
    <row r="317" s="185" customFormat="1" ht="15.75" customHeight="1" x14ac:dyDescent="0.25"/>
    <row r="318" s="185" customFormat="1" ht="15.75" customHeight="1" x14ac:dyDescent="0.25"/>
    <row r="319" s="185" customFormat="1" ht="15.75" customHeight="1" x14ac:dyDescent="0.25"/>
    <row r="320" s="185" customFormat="1" ht="15.75" customHeight="1" x14ac:dyDescent="0.25"/>
    <row r="321" s="185" customFormat="1" ht="15.75" customHeight="1" x14ac:dyDescent="0.25"/>
    <row r="322" s="185" customFormat="1" ht="15.75" customHeight="1" x14ac:dyDescent="0.25"/>
    <row r="323" s="185" customFormat="1" ht="15.75" customHeight="1" x14ac:dyDescent="0.25"/>
    <row r="324" s="185" customFormat="1" ht="15.75" customHeight="1" x14ac:dyDescent="0.25"/>
    <row r="325" s="185" customFormat="1" ht="15.75" customHeight="1" x14ac:dyDescent="0.25"/>
    <row r="326" s="185" customFormat="1" ht="15.75" customHeight="1" x14ac:dyDescent="0.25"/>
    <row r="327" s="185" customFormat="1" ht="15.75" customHeight="1" x14ac:dyDescent="0.25"/>
    <row r="328" s="185" customFormat="1" ht="15.75" customHeight="1" x14ac:dyDescent="0.25"/>
    <row r="329" s="185" customFormat="1" ht="15.75" customHeight="1" x14ac:dyDescent="0.25"/>
    <row r="330" s="185" customFormat="1" ht="15.75" customHeight="1" x14ac:dyDescent="0.25"/>
    <row r="331" s="185" customFormat="1" ht="15.75" customHeight="1" x14ac:dyDescent="0.25"/>
    <row r="332" s="185" customFormat="1" ht="15.75" customHeight="1" x14ac:dyDescent="0.25"/>
    <row r="333" s="185" customFormat="1" ht="15.75" customHeight="1" x14ac:dyDescent="0.25"/>
    <row r="334" s="185" customFormat="1" ht="15.75" customHeight="1" x14ac:dyDescent="0.25"/>
    <row r="335" s="185" customFormat="1" ht="15.75" customHeight="1" x14ac:dyDescent="0.25"/>
    <row r="336" s="185" customFormat="1" ht="15.75" customHeight="1" x14ac:dyDescent="0.25"/>
    <row r="337" s="185" customFormat="1" ht="15.75" customHeight="1" x14ac:dyDescent="0.25"/>
    <row r="338" s="185" customFormat="1" ht="15.75" customHeight="1" x14ac:dyDescent="0.25"/>
    <row r="339" s="185" customFormat="1" ht="15.75" customHeight="1" x14ac:dyDescent="0.25"/>
    <row r="340" s="185" customFormat="1" ht="15.75" customHeight="1" x14ac:dyDescent="0.25"/>
    <row r="341" s="185" customFormat="1" ht="15.75" customHeight="1" x14ac:dyDescent="0.25"/>
    <row r="342" s="185" customFormat="1" ht="15.75" customHeight="1" x14ac:dyDescent="0.25"/>
    <row r="343" s="185" customFormat="1" ht="15.75" customHeight="1" x14ac:dyDescent="0.25"/>
    <row r="344" s="185" customFormat="1" ht="15.75" customHeight="1" x14ac:dyDescent="0.25"/>
    <row r="345" s="185" customFormat="1" ht="15.75" customHeight="1" x14ac:dyDescent="0.25"/>
    <row r="346" s="185" customFormat="1" ht="15.75" customHeight="1" x14ac:dyDescent="0.25"/>
    <row r="347" s="185" customFormat="1" ht="15.75" customHeight="1" x14ac:dyDescent="0.25"/>
    <row r="348" s="185" customFormat="1" ht="15.75" customHeight="1" x14ac:dyDescent="0.25"/>
    <row r="349" s="185" customFormat="1" ht="15.75" customHeight="1" x14ac:dyDescent="0.25"/>
    <row r="350" s="185" customFormat="1" ht="15.75" customHeight="1" x14ac:dyDescent="0.25"/>
    <row r="351" s="185" customFormat="1" ht="15.75" customHeight="1" x14ac:dyDescent="0.25"/>
    <row r="352" s="185" customFormat="1" ht="15.75" customHeight="1" x14ac:dyDescent="0.25"/>
    <row r="353" s="185" customFormat="1" ht="15.75" customHeight="1" x14ac:dyDescent="0.25"/>
    <row r="354" s="185" customFormat="1" ht="15.75" customHeight="1" x14ac:dyDescent="0.25"/>
    <row r="355" s="185" customFormat="1" ht="15.75" customHeight="1" x14ac:dyDescent="0.25"/>
    <row r="356" s="185" customFormat="1" ht="15.75" customHeight="1" x14ac:dyDescent="0.25"/>
    <row r="357" s="185" customFormat="1" ht="15.75" customHeight="1" x14ac:dyDescent="0.25"/>
    <row r="358" s="185" customFormat="1" ht="15.75" customHeight="1" x14ac:dyDescent="0.25"/>
    <row r="359" s="185" customFormat="1" ht="15.75" customHeight="1" x14ac:dyDescent="0.25"/>
    <row r="360" s="185" customFormat="1" ht="15.75" customHeight="1" x14ac:dyDescent="0.25"/>
    <row r="361" s="185" customFormat="1" ht="15.75" customHeight="1" x14ac:dyDescent="0.25"/>
    <row r="362" s="185" customFormat="1" ht="15.75" customHeight="1" x14ac:dyDescent="0.25"/>
    <row r="363" s="185" customFormat="1" ht="15.75" customHeight="1" x14ac:dyDescent="0.25"/>
    <row r="364" s="185" customFormat="1" ht="15.75" customHeight="1" x14ac:dyDescent="0.25"/>
    <row r="365" s="185" customFormat="1" ht="15.75" customHeight="1" x14ac:dyDescent="0.25"/>
    <row r="366" s="185" customFormat="1" ht="15.75" customHeight="1" x14ac:dyDescent="0.25"/>
    <row r="367" s="185" customFormat="1" ht="15.75" customHeight="1" x14ac:dyDescent="0.25"/>
    <row r="368" s="185" customFormat="1" ht="15.75" customHeight="1" x14ac:dyDescent="0.25"/>
    <row r="369" s="185" customFormat="1" ht="15.75" customHeight="1" x14ac:dyDescent="0.25"/>
    <row r="370" s="185" customFormat="1" ht="15.75" customHeight="1" x14ac:dyDescent="0.25"/>
    <row r="371" s="185" customFormat="1" ht="15.75" customHeight="1" x14ac:dyDescent="0.25"/>
    <row r="372" s="185" customFormat="1" ht="15.75" customHeight="1" x14ac:dyDescent="0.25"/>
    <row r="373" s="185" customFormat="1" ht="15.75" customHeight="1" x14ac:dyDescent="0.25"/>
    <row r="374" s="185" customFormat="1" ht="15.75" customHeight="1" x14ac:dyDescent="0.25"/>
    <row r="375" s="185" customFormat="1" ht="15.75" customHeight="1" x14ac:dyDescent="0.25"/>
    <row r="376" s="185" customFormat="1" ht="15.75" customHeight="1" x14ac:dyDescent="0.25"/>
    <row r="377" s="185" customFormat="1" ht="15.75" customHeight="1" x14ac:dyDescent="0.25"/>
    <row r="378" s="185" customFormat="1" ht="15.75" customHeight="1" x14ac:dyDescent="0.25"/>
    <row r="379" s="185" customFormat="1" ht="15.75" customHeight="1" x14ac:dyDescent="0.25"/>
    <row r="380" s="185" customFormat="1" ht="15.75" customHeight="1" x14ac:dyDescent="0.25"/>
    <row r="381" s="185" customFormat="1" ht="15.75" customHeight="1" x14ac:dyDescent="0.25"/>
    <row r="382" s="185" customFormat="1" ht="15.75" customHeight="1" x14ac:dyDescent="0.25"/>
    <row r="383" s="185" customFormat="1" ht="15.75" customHeight="1" x14ac:dyDescent="0.25"/>
    <row r="384" s="185" customFormat="1" ht="15.75" customHeight="1" x14ac:dyDescent="0.25"/>
    <row r="385" s="185" customFormat="1" ht="15.75" customHeight="1" x14ac:dyDescent="0.25"/>
    <row r="386" s="185" customFormat="1" ht="15.75" customHeight="1" x14ac:dyDescent="0.25"/>
    <row r="387" s="185" customFormat="1" ht="15.75" customHeight="1" x14ac:dyDescent="0.25"/>
    <row r="388" s="185" customFormat="1" ht="15.75" customHeight="1" x14ac:dyDescent="0.25"/>
    <row r="389" s="185" customFormat="1" ht="15.75" customHeight="1" x14ac:dyDescent="0.25"/>
    <row r="390" s="185" customFormat="1" ht="15.75" customHeight="1" x14ac:dyDescent="0.25"/>
    <row r="391" s="185" customFormat="1" ht="15.75" customHeight="1" x14ac:dyDescent="0.25"/>
    <row r="392" s="185" customFormat="1" ht="15.75" customHeight="1" x14ac:dyDescent="0.25"/>
    <row r="393" s="185" customFormat="1" ht="15.75" customHeight="1" x14ac:dyDescent="0.25"/>
    <row r="394" s="185" customFormat="1" ht="15.75" customHeight="1" x14ac:dyDescent="0.25"/>
    <row r="395" s="185" customFormat="1" ht="15.75" customHeight="1" x14ac:dyDescent="0.25"/>
    <row r="396" s="185" customFormat="1" ht="15.75" customHeight="1" x14ac:dyDescent="0.25"/>
    <row r="397" s="185" customFormat="1" ht="15.75" customHeight="1" x14ac:dyDescent="0.25"/>
    <row r="398" s="185" customFormat="1" ht="15.75" customHeight="1" x14ac:dyDescent="0.25"/>
    <row r="399" s="185" customFormat="1" ht="15.75" customHeight="1" x14ac:dyDescent="0.25"/>
    <row r="400" s="185" customFormat="1" ht="15.75" customHeight="1" x14ac:dyDescent="0.25"/>
    <row r="401" s="185" customFormat="1" ht="15.75" customHeight="1" x14ac:dyDescent="0.25"/>
    <row r="402" s="185" customFormat="1" ht="15.75" customHeight="1" x14ac:dyDescent="0.25"/>
    <row r="403" s="185" customFormat="1" ht="15.75" customHeight="1" x14ac:dyDescent="0.25"/>
    <row r="404" s="185" customFormat="1" ht="15.75" customHeight="1" x14ac:dyDescent="0.25"/>
    <row r="405" s="185" customFormat="1" ht="15.75" customHeight="1" x14ac:dyDescent="0.25"/>
    <row r="406" s="185" customFormat="1" ht="15.75" customHeight="1" x14ac:dyDescent="0.25"/>
    <row r="407" s="185" customFormat="1" ht="15.75" customHeight="1" x14ac:dyDescent="0.25"/>
    <row r="408" s="185" customFormat="1" ht="15.75" customHeight="1" x14ac:dyDescent="0.25"/>
    <row r="409" s="185" customFormat="1" ht="15.75" customHeight="1" x14ac:dyDescent="0.25"/>
    <row r="410" s="185" customFormat="1" ht="15.75" customHeight="1" x14ac:dyDescent="0.25"/>
    <row r="411" s="185" customFormat="1" ht="15.75" customHeight="1" x14ac:dyDescent="0.25"/>
    <row r="412" s="185" customFormat="1" ht="15.75" customHeight="1" x14ac:dyDescent="0.25"/>
    <row r="413" s="185" customFormat="1" ht="15.75" customHeight="1" x14ac:dyDescent="0.25"/>
    <row r="414" s="185" customFormat="1" ht="15.75" customHeight="1" x14ac:dyDescent="0.25"/>
    <row r="415" s="185" customFormat="1" ht="15.75" customHeight="1" x14ac:dyDescent="0.25"/>
    <row r="416" s="185" customFormat="1" ht="15.75" customHeight="1" x14ac:dyDescent="0.25"/>
    <row r="417" s="185" customFormat="1" ht="15.75" customHeight="1" x14ac:dyDescent="0.25"/>
    <row r="418" s="185" customFormat="1" ht="15.75" customHeight="1" x14ac:dyDescent="0.25"/>
    <row r="419" s="185" customFormat="1" ht="15.75" customHeight="1" x14ac:dyDescent="0.25"/>
    <row r="420" s="185" customFormat="1" ht="15.75" customHeight="1" x14ac:dyDescent="0.25"/>
    <row r="421" s="185" customFormat="1" ht="15.75" customHeight="1" x14ac:dyDescent="0.25"/>
    <row r="422" s="185" customFormat="1" ht="15.75" customHeight="1" x14ac:dyDescent="0.25"/>
    <row r="423" s="185" customFormat="1" ht="15.75" customHeight="1" x14ac:dyDescent="0.25"/>
    <row r="424" s="185" customFormat="1" ht="15.75" customHeight="1" x14ac:dyDescent="0.25"/>
    <row r="425" s="185" customFormat="1" ht="15.75" customHeight="1" x14ac:dyDescent="0.25"/>
    <row r="426" s="185" customFormat="1" ht="15.75" customHeight="1" x14ac:dyDescent="0.25"/>
    <row r="427" s="185" customFormat="1" ht="15.75" customHeight="1" x14ac:dyDescent="0.25"/>
    <row r="428" s="185" customFormat="1" ht="15.75" customHeight="1" x14ac:dyDescent="0.25"/>
    <row r="429" s="185" customFormat="1" ht="15.75" customHeight="1" x14ac:dyDescent="0.25"/>
    <row r="430" s="185" customFormat="1" ht="15.75" customHeight="1" x14ac:dyDescent="0.25"/>
    <row r="431" s="185" customFormat="1" ht="15.75" customHeight="1" x14ac:dyDescent="0.25"/>
    <row r="432" s="185" customFormat="1" ht="15.75" customHeight="1" x14ac:dyDescent="0.25"/>
    <row r="433" s="185" customFormat="1" ht="15.75" customHeight="1" x14ac:dyDescent="0.25"/>
    <row r="434" s="185" customFormat="1" ht="15.75" customHeight="1" x14ac:dyDescent="0.25"/>
    <row r="435" s="185" customFormat="1" ht="15.75" customHeight="1" x14ac:dyDescent="0.25"/>
    <row r="436" s="185" customFormat="1" ht="15.75" customHeight="1" x14ac:dyDescent="0.25"/>
    <row r="437" s="185" customFormat="1" ht="15.75" customHeight="1" x14ac:dyDescent="0.25"/>
    <row r="438" s="185" customFormat="1" ht="15.75" customHeight="1" x14ac:dyDescent="0.25"/>
    <row r="439" s="185" customFormat="1" ht="15.75" customHeight="1" x14ac:dyDescent="0.25"/>
    <row r="440" s="185" customFormat="1" ht="15.75" customHeight="1" x14ac:dyDescent="0.25"/>
    <row r="441" s="185" customFormat="1" ht="15.75" customHeight="1" x14ac:dyDescent="0.25"/>
    <row r="442" s="185" customFormat="1" ht="15.75" customHeight="1" x14ac:dyDescent="0.25"/>
    <row r="443" s="185" customFormat="1" ht="15.75" customHeight="1" x14ac:dyDescent="0.25"/>
    <row r="444" s="185" customFormat="1" ht="15.75" customHeight="1" x14ac:dyDescent="0.25"/>
    <row r="445" s="185" customFormat="1" ht="15.75" customHeight="1" x14ac:dyDescent="0.25"/>
    <row r="446" s="185" customFormat="1" ht="15.75" customHeight="1" x14ac:dyDescent="0.25"/>
    <row r="447" s="185" customFormat="1" ht="15.75" customHeight="1" x14ac:dyDescent="0.25"/>
    <row r="448" s="185" customFormat="1" ht="15.75" customHeight="1" x14ac:dyDescent="0.25"/>
    <row r="449" s="185" customFormat="1" ht="15.75" customHeight="1" x14ac:dyDescent="0.25"/>
    <row r="450" s="185" customFormat="1" ht="15.75" customHeight="1" x14ac:dyDescent="0.25"/>
    <row r="451" s="185" customFormat="1" ht="15.75" customHeight="1" x14ac:dyDescent="0.25"/>
    <row r="452" s="185" customFormat="1" ht="15.75" customHeight="1" x14ac:dyDescent="0.25"/>
    <row r="453" s="185" customFormat="1" ht="15.75" customHeight="1" x14ac:dyDescent="0.25"/>
    <row r="454" s="185" customFormat="1" ht="15.75" customHeight="1" x14ac:dyDescent="0.25"/>
    <row r="455" s="185" customFormat="1" ht="15.75" customHeight="1" x14ac:dyDescent="0.25"/>
    <row r="456" s="185" customFormat="1" ht="15.75" customHeight="1" x14ac:dyDescent="0.25"/>
    <row r="457" s="185" customFormat="1" ht="15.75" customHeight="1" x14ac:dyDescent="0.25"/>
    <row r="458" s="185" customFormat="1" ht="15.75" customHeight="1" x14ac:dyDescent="0.25"/>
    <row r="459" s="185" customFormat="1" ht="15.75" customHeight="1" x14ac:dyDescent="0.25"/>
    <row r="460" s="185" customFormat="1" ht="15.75" customHeight="1" x14ac:dyDescent="0.25"/>
    <row r="461" s="185" customFormat="1" ht="15.75" customHeight="1" x14ac:dyDescent="0.25"/>
    <row r="462" s="185" customFormat="1" ht="15.75" customHeight="1" x14ac:dyDescent="0.25"/>
    <row r="463" s="185" customFormat="1" ht="15.75" customHeight="1" x14ac:dyDescent="0.25"/>
    <row r="464" s="185" customFormat="1" ht="15.75" customHeight="1" x14ac:dyDescent="0.25"/>
    <row r="465" s="185" customFormat="1" ht="15.75" customHeight="1" x14ac:dyDescent="0.25"/>
    <row r="466" s="185" customFormat="1" ht="15.75" customHeight="1" x14ac:dyDescent="0.25"/>
    <row r="467" s="185" customFormat="1" ht="15.75" customHeight="1" x14ac:dyDescent="0.25"/>
    <row r="468" s="185" customFormat="1" ht="15.75" customHeight="1" x14ac:dyDescent="0.25"/>
    <row r="469" s="185" customFormat="1" ht="15.75" customHeight="1" x14ac:dyDescent="0.25"/>
    <row r="470" s="185" customFormat="1" ht="15.75" customHeight="1" x14ac:dyDescent="0.25"/>
    <row r="471" s="185" customFormat="1" ht="15.75" customHeight="1" x14ac:dyDescent="0.25"/>
    <row r="472" s="185" customFormat="1" ht="15.75" customHeight="1" x14ac:dyDescent="0.25"/>
    <row r="473" s="185" customFormat="1" ht="15.75" customHeight="1" x14ac:dyDescent="0.25"/>
    <row r="474" s="185" customFormat="1" ht="15.75" customHeight="1" x14ac:dyDescent="0.25"/>
    <row r="475" s="185" customFormat="1" ht="15.75" customHeight="1" x14ac:dyDescent="0.25"/>
    <row r="476" s="185" customFormat="1" ht="15.75" customHeight="1" x14ac:dyDescent="0.25"/>
    <row r="477" s="185" customFormat="1" ht="15.75" customHeight="1" x14ac:dyDescent="0.25"/>
    <row r="478" s="185" customFormat="1" ht="15.75" customHeight="1" x14ac:dyDescent="0.25"/>
    <row r="479" s="185" customFormat="1" ht="15.75" customHeight="1" x14ac:dyDescent="0.25"/>
    <row r="480" s="185" customFormat="1" ht="15.75" customHeight="1" x14ac:dyDescent="0.25"/>
    <row r="481" s="185" customFormat="1" ht="15.75" customHeight="1" x14ac:dyDescent="0.25"/>
    <row r="482" s="185" customFormat="1" ht="15.75" customHeight="1" x14ac:dyDescent="0.25"/>
    <row r="483" s="185" customFormat="1" ht="15.75" customHeight="1" x14ac:dyDescent="0.25"/>
    <row r="484" s="185" customFormat="1" ht="15.75" customHeight="1" x14ac:dyDescent="0.25"/>
    <row r="485" s="185" customFormat="1" ht="15.75" customHeight="1" x14ac:dyDescent="0.25"/>
    <row r="486" s="185" customFormat="1" ht="15.75" customHeight="1" x14ac:dyDescent="0.25"/>
    <row r="487" s="185" customFormat="1" ht="15.75" customHeight="1" x14ac:dyDescent="0.25"/>
    <row r="488" s="185" customFormat="1" ht="15.75" customHeight="1" x14ac:dyDescent="0.25"/>
    <row r="489" s="185" customFormat="1" ht="15.75" customHeight="1" x14ac:dyDescent="0.25"/>
    <row r="490" s="185" customFormat="1" ht="15.75" customHeight="1" x14ac:dyDescent="0.25"/>
    <row r="491" s="185" customFormat="1" ht="15.75" customHeight="1" x14ac:dyDescent="0.25"/>
    <row r="492" s="185" customFormat="1" ht="15.75" customHeight="1" x14ac:dyDescent="0.25"/>
    <row r="493" s="185" customFormat="1" ht="15.75" customHeight="1" x14ac:dyDescent="0.25"/>
    <row r="494" s="185" customFormat="1" ht="15.75" customHeight="1" x14ac:dyDescent="0.25"/>
    <row r="495" s="185" customFormat="1" ht="15.75" customHeight="1" x14ac:dyDescent="0.25"/>
    <row r="496" s="185" customFormat="1" ht="15.75" customHeight="1" x14ac:dyDescent="0.25"/>
    <row r="497" s="185" customFormat="1" ht="15.75" customHeight="1" x14ac:dyDescent="0.25"/>
    <row r="498" s="185" customFormat="1" ht="15.75" customHeight="1" x14ac:dyDescent="0.25"/>
    <row r="499" s="185" customFormat="1" ht="15.75" customHeight="1" x14ac:dyDescent="0.25"/>
    <row r="500" s="185" customFormat="1" ht="15.75" customHeight="1" x14ac:dyDescent="0.25"/>
    <row r="501" s="185" customFormat="1" ht="15.75" customHeight="1" x14ac:dyDescent="0.25"/>
    <row r="502" s="185" customFormat="1" ht="15.75" customHeight="1" x14ac:dyDescent="0.25"/>
    <row r="503" s="185" customFormat="1" ht="15.75" customHeight="1" x14ac:dyDescent="0.25"/>
    <row r="504" s="185" customFormat="1" ht="15.75" customHeight="1" x14ac:dyDescent="0.25"/>
    <row r="505" s="185" customFormat="1" ht="15.75" customHeight="1" x14ac:dyDescent="0.25"/>
    <row r="506" s="185" customFormat="1" ht="15.75" customHeight="1" x14ac:dyDescent="0.25"/>
    <row r="507" s="185" customFormat="1" ht="15.75" customHeight="1" x14ac:dyDescent="0.25"/>
    <row r="508" s="185" customFormat="1" ht="15.75" customHeight="1" x14ac:dyDescent="0.25"/>
    <row r="509" s="185" customFormat="1" ht="15.75" customHeight="1" x14ac:dyDescent="0.25"/>
    <row r="510" s="185" customFormat="1" ht="15.75" customHeight="1" x14ac:dyDescent="0.25"/>
    <row r="511" s="185" customFormat="1" ht="15.75" customHeight="1" x14ac:dyDescent="0.25"/>
    <row r="512" s="185" customFormat="1" ht="15.75" customHeight="1" x14ac:dyDescent="0.25"/>
    <row r="513" s="185" customFormat="1" ht="15.75" customHeight="1" x14ac:dyDescent="0.25"/>
    <row r="514" s="185" customFormat="1" ht="15.75" customHeight="1" x14ac:dyDescent="0.25"/>
    <row r="515" s="185" customFormat="1" ht="15.75" customHeight="1" x14ac:dyDescent="0.25"/>
    <row r="516" s="185" customFormat="1" ht="15.75" customHeight="1" x14ac:dyDescent="0.25"/>
    <row r="517" s="185" customFormat="1" ht="15.75" customHeight="1" x14ac:dyDescent="0.25"/>
    <row r="518" s="185" customFormat="1" ht="15.75" customHeight="1" x14ac:dyDescent="0.25"/>
    <row r="519" s="185" customFormat="1" ht="15.75" customHeight="1" x14ac:dyDescent="0.25"/>
    <row r="520" s="185" customFormat="1" ht="15.75" customHeight="1" x14ac:dyDescent="0.25"/>
    <row r="521" s="185" customFormat="1" ht="15.75" customHeight="1" x14ac:dyDescent="0.25"/>
    <row r="522" s="185" customFormat="1" ht="15.75" customHeight="1" x14ac:dyDescent="0.25"/>
    <row r="523" s="185" customFormat="1" ht="15.75" customHeight="1" x14ac:dyDescent="0.25"/>
    <row r="524" s="185" customFormat="1" ht="15.75" customHeight="1" x14ac:dyDescent="0.25"/>
    <row r="525" s="185" customFormat="1" ht="15.75" customHeight="1" x14ac:dyDescent="0.25"/>
    <row r="526" s="185" customFormat="1" ht="15.75" customHeight="1" x14ac:dyDescent="0.25"/>
    <row r="527" s="185" customFormat="1" ht="15.75" customHeight="1" x14ac:dyDescent="0.25"/>
    <row r="528" s="185" customFormat="1" ht="15.75" customHeight="1" x14ac:dyDescent="0.25"/>
    <row r="529" s="185" customFormat="1" ht="15.75" customHeight="1" x14ac:dyDescent="0.25"/>
    <row r="530" s="185" customFormat="1" ht="15.75" customHeight="1" x14ac:dyDescent="0.25"/>
    <row r="531" s="185" customFormat="1" ht="15.75" customHeight="1" x14ac:dyDescent="0.25"/>
    <row r="532" s="185" customFormat="1" ht="15.75" customHeight="1" x14ac:dyDescent="0.25"/>
    <row r="533" s="185" customFormat="1" ht="15.75" customHeight="1" x14ac:dyDescent="0.25"/>
    <row r="534" s="185" customFormat="1" ht="15.75" customHeight="1" x14ac:dyDescent="0.25"/>
    <row r="535" s="185" customFormat="1" ht="15.75" customHeight="1" x14ac:dyDescent="0.25"/>
    <row r="536" s="185" customFormat="1" ht="15.75" customHeight="1" x14ac:dyDescent="0.25"/>
    <row r="537" s="185" customFormat="1" ht="15.75" customHeight="1" x14ac:dyDescent="0.25"/>
    <row r="538" s="185" customFormat="1" ht="15.75" customHeight="1" x14ac:dyDescent="0.25"/>
    <row r="539" s="185" customFormat="1" ht="15.75" customHeight="1" x14ac:dyDescent="0.25"/>
    <row r="540" s="185" customFormat="1" ht="15.75" customHeight="1" x14ac:dyDescent="0.25"/>
    <row r="541" s="185" customFormat="1" ht="15.75" customHeight="1" x14ac:dyDescent="0.25"/>
    <row r="542" s="185" customFormat="1" ht="15.75" customHeight="1" x14ac:dyDescent="0.25"/>
    <row r="543" s="185" customFormat="1" ht="15.75" customHeight="1" x14ac:dyDescent="0.25"/>
    <row r="544" s="185" customFormat="1" ht="15.75" customHeight="1" x14ac:dyDescent="0.25"/>
    <row r="545" s="185" customFormat="1" ht="15.75" customHeight="1" x14ac:dyDescent="0.25"/>
    <row r="546" s="185" customFormat="1" ht="15.75" customHeight="1" x14ac:dyDescent="0.25"/>
    <row r="547" s="185" customFormat="1" ht="15.75" customHeight="1" x14ac:dyDescent="0.25"/>
    <row r="548" s="185" customFormat="1" ht="15.75" customHeight="1" x14ac:dyDescent="0.25"/>
    <row r="549" s="185" customFormat="1" ht="15.75" customHeight="1" x14ac:dyDescent="0.25"/>
    <row r="550" s="185" customFormat="1" ht="15.75" customHeight="1" x14ac:dyDescent="0.25"/>
    <row r="551" s="185" customFormat="1" ht="15.75" customHeight="1" x14ac:dyDescent="0.25"/>
    <row r="552" s="185" customFormat="1" ht="15.75" customHeight="1" x14ac:dyDescent="0.25"/>
    <row r="553" s="185" customFormat="1" ht="15.75" customHeight="1" x14ac:dyDescent="0.25"/>
    <row r="554" s="185" customFormat="1" ht="15.75" customHeight="1" x14ac:dyDescent="0.25"/>
    <row r="555" s="185" customFormat="1" ht="15.75" customHeight="1" x14ac:dyDescent="0.25"/>
    <row r="556" s="185" customFormat="1" ht="15.75" customHeight="1" x14ac:dyDescent="0.25"/>
    <row r="557" s="185" customFormat="1" ht="15.75" customHeight="1" x14ac:dyDescent="0.25"/>
    <row r="558" s="185" customFormat="1" ht="15.75" customHeight="1" x14ac:dyDescent="0.25"/>
    <row r="559" s="185" customFormat="1" ht="15.75" customHeight="1" x14ac:dyDescent="0.25"/>
    <row r="560" s="185" customFormat="1" ht="15.75" customHeight="1" x14ac:dyDescent="0.25"/>
    <row r="561" s="185" customFormat="1" ht="15.75" customHeight="1" x14ac:dyDescent="0.25"/>
    <row r="562" s="185" customFormat="1" ht="15.75" customHeight="1" x14ac:dyDescent="0.25"/>
    <row r="563" s="185" customFormat="1" ht="15.75" customHeight="1" x14ac:dyDescent="0.25"/>
    <row r="564" s="185" customFormat="1" ht="15.75" customHeight="1" x14ac:dyDescent="0.25"/>
    <row r="565" s="185" customFormat="1" ht="15.75" customHeight="1" x14ac:dyDescent="0.25"/>
    <row r="566" s="185" customFormat="1" ht="15.75" customHeight="1" x14ac:dyDescent="0.25"/>
    <row r="567" s="185" customFormat="1" ht="15.75" customHeight="1" x14ac:dyDescent="0.25"/>
    <row r="568" s="185" customFormat="1" ht="15.75" customHeight="1" x14ac:dyDescent="0.25"/>
    <row r="569" s="185" customFormat="1" ht="15.75" customHeight="1" x14ac:dyDescent="0.25"/>
    <row r="570" s="185" customFormat="1" ht="15.75" customHeight="1" x14ac:dyDescent="0.25"/>
    <row r="571" s="185" customFormat="1" ht="15.75" customHeight="1" x14ac:dyDescent="0.25"/>
    <row r="572" s="185" customFormat="1" ht="15.75" customHeight="1" x14ac:dyDescent="0.25"/>
    <row r="573" s="185" customFormat="1" ht="15.75" customHeight="1" x14ac:dyDescent="0.25"/>
    <row r="574" s="185" customFormat="1" ht="15.75" customHeight="1" x14ac:dyDescent="0.25"/>
    <row r="575" s="185" customFormat="1" ht="15.75" customHeight="1" x14ac:dyDescent="0.25"/>
    <row r="576" s="185" customFormat="1" ht="15.75" customHeight="1" x14ac:dyDescent="0.25"/>
    <row r="577" s="185" customFormat="1" ht="15.75" customHeight="1" x14ac:dyDescent="0.25"/>
    <row r="578" s="185" customFormat="1" ht="15.75" customHeight="1" x14ac:dyDescent="0.25"/>
    <row r="579" s="185" customFormat="1" ht="15.75" customHeight="1" x14ac:dyDescent="0.25"/>
    <row r="580" s="185" customFormat="1" ht="15.75" customHeight="1" x14ac:dyDescent="0.25"/>
    <row r="581" s="185" customFormat="1" ht="15.75" customHeight="1" x14ac:dyDescent="0.25"/>
    <row r="582" s="185" customFormat="1" ht="15.75" customHeight="1" x14ac:dyDescent="0.25"/>
    <row r="583" s="185" customFormat="1" ht="15.75" customHeight="1" x14ac:dyDescent="0.25"/>
    <row r="584" s="185" customFormat="1" ht="15.75" customHeight="1" x14ac:dyDescent="0.25"/>
    <row r="585" s="185" customFormat="1" ht="15.75" customHeight="1" x14ac:dyDescent="0.25"/>
    <row r="586" s="185" customFormat="1" ht="15.75" customHeight="1" x14ac:dyDescent="0.25"/>
    <row r="587" s="185" customFormat="1" ht="15.75" customHeight="1" x14ac:dyDescent="0.25"/>
    <row r="588" s="185" customFormat="1" ht="15.75" customHeight="1" x14ac:dyDescent="0.25"/>
    <row r="589" s="185" customFormat="1" ht="15.75" customHeight="1" x14ac:dyDescent="0.25"/>
    <row r="590" s="185" customFormat="1" ht="15.75" customHeight="1" x14ac:dyDescent="0.25"/>
    <row r="591" s="185" customFormat="1" ht="15.75" customHeight="1" x14ac:dyDescent="0.25"/>
    <row r="592" s="185" customFormat="1" ht="15.75" customHeight="1" x14ac:dyDescent="0.25"/>
    <row r="593" s="185" customFormat="1" ht="15.75" customHeight="1" x14ac:dyDescent="0.25"/>
    <row r="594" s="185" customFormat="1" ht="15.75" customHeight="1" x14ac:dyDescent="0.25"/>
    <row r="595" s="185" customFormat="1" ht="15.75" customHeight="1" x14ac:dyDescent="0.25"/>
    <row r="596" s="185" customFormat="1" ht="15.75" customHeight="1" x14ac:dyDescent="0.25"/>
    <row r="597" s="185" customFormat="1" ht="15.75" customHeight="1" x14ac:dyDescent="0.25"/>
    <row r="598" s="185" customFormat="1" ht="15.75" customHeight="1" x14ac:dyDescent="0.25"/>
    <row r="599" s="185" customFormat="1" ht="15.75" customHeight="1" x14ac:dyDescent="0.25"/>
    <row r="600" s="185" customFormat="1" ht="15.75" customHeight="1" x14ac:dyDescent="0.25"/>
    <row r="601" s="185" customFormat="1" ht="15.75" customHeight="1" x14ac:dyDescent="0.25"/>
    <row r="602" s="185" customFormat="1" ht="15.75" customHeight="1" x14ac:dyDescent="0.25"/>
    <row r="603" s="185" customFormat="1" ht="15.75" customHeight="1" x14ac:dyDescent="0.25"/>
    <row r="604" s="185" customFormat="1" ht="15.75" customHeight="1" x14ac:dyDescent="0.25"/>
    <row r="605" s="185" customFormat="1" ht="15.75" customHeight="1" x14ac:dyDescent="0.25"/>
    <row r="606" s="185" customFormat="1" ht="15.75" customHeight="1" x14ac:dyDescent="0.25"/>
    <row r="607" s="185" customFormat="1" ht="15.75" customHeight="1" x14ac:dyDescent="0.25"/>
    <row r="608" s="185" customFormat="1" ht="15.75" customHeight="1" x14ac:dyDescent="0.25"/>
    <row r="609" s="185" customFormat="1" ht="15.75" customHeight="1" x14ac:dyDescent="0.25"/>
    <row r="610" s="185" customFormat="1" ht="15.75" customHeight="1" x14ac:dyDescent="0.25"/>
    <row r="611" s="185" customFormat="1" ht="15.75" customHeight="1" x14ac:dyDescent="0.25"/>
    <row r="612" s="185" customFormat="1" ht="15.75" customHeight="1" x14ac:dyDescent="0.25"/>
    <row r="613" s="185" customFormat="1" ht="15.75" customHeight="1" x14ac:dyDescent="0.25"/>
    <row r="614" s="185" customFormat="1" ht="15.75" customHeight="1" x14ac:dyDescent="0.25"/>
    <row r="615" s="185" customFormat="1" ht="15.75" customHeight="1" x14ac:dyDescent="0.25"/>
    <row r="616" s="185" customFormat="1" ht="15.75" customHeight="1" x14ac:dyDescent="0.25"/>
    <row r="617" s="185" customFormat="1" ht="15.75" customHeight="1" x14ac:dyDescent="0.25"/>
    <row r="618" s="185" customFormat="1" ht="15.75" customHeight="1" x14ac:dyDescent="0.25"/>
    <row r="619" s="185" customFormat="1" ht="15.75" customHeight="1" x14ac:dyDescent="0.25"/>
    <row r="620" s="185" customFormat="1" ht="15.75" customHeight="1" x14ac:dyDescent="0.25"/>
    <row r="621" s="185" customFormat="1" ht="15.75" customHeight="1" x14ac:dyDescent="0.25"/>
    <row r="622" s="185" customFormat="1" ht="15.75" customHeight="1" x14ac:dyDescent="0.25"/>
    <row r="623" s="185" customFormat="1" ht="15.75" customHeight="1" x14ac:dyDescent="0.25"/>
    <row r="624" s="185" customFormat="1" ht="15.75" customHeight="1" x14ac:dyDescent="0.25"/>
    <row r="625" s="185" customFormat="1" ht="15.75" customHeight="1" x14ac:dyDescent="0.25"/>
    <row r="626" s="185" customFormat="1" ht="15.75" customHeight="1" x14ac:dyDescent="0.25"/>
    <row r="627" s="185" customFormat="1" ht="15.75" customHeight="1" x14ac:dyDescent="0.25"/>
    <row r="628" s="185" customFormat="1" ht="15.75" customHeight="1" x14ac:dyDescent="0.25"/>
    <row r="629" s="185" customFormat="1" ht="15.75" customHeight="1" x14ac:dyDescent="0.25"/>
    <row r="630" s="185" customFormat="1" ht="15.75" customHeight="1" x14ac:dyDescent="0.25"/>
    <row r="631" s="185" customFormat="1" ht="15.75" customHeight="1" x14ac:dyDescent="0.25"/>
    <row r="632" s="185" customFormat="1" ht="15.75" customHeight="1" x14ac:dyDescent="0.25"/>
    <row r="633" s="185" customFormat="1" ht="15.75" customHeight="1" x14ac:dyDescent="0.25"/>
    <row r="634" s="185" customFormat="1" ht="15.75" customHeight="1" x14ac:dyDescent="0.25"/>
    <row r="635" s="185" customFormat="1" ht="15.75" customHeight="1" x14ac:dyDescent="0.25"/>
    <row r="636" s="185" customFormat="1" ht="15.75" customHeight="1" x14ac:dyDescent="0.25"/>
    <row r="637" s="185" customFormat="1" ht="15.75" customHeight="1" x14ac:dyDescent="0.25"/>
    <row r="638" s="185" customFormat="1" ht="15.75" customHeight="1" x14ac:dyDescent="0.25"/>
    <row r="639" s="185" customFormat="1" ht="15.75" customHeight="1" x14ac:dyDescent="0.25"/>
    <row r="640" s="185" customFormat="1" ht="15.75" customHeight="1" x14ac:dyDescent="0.25"/>
    <row r="641" s="185" customFormat="1" ht="15.75" customHeight="1" x14ac:dyDescent="0.25"/>
    <row r="642" s="185" customFormat="1" ht="15.75" customHeight="1" x14ac:dyDescent="0.25"/>
    <row r="643" s="185" customFormat="1" ht="15.75" customHeight="1" x14ac:dyDescent="0.25"/>
    <row r="644" s="185" customFormat="1" ht="15.75" customHeight="1" x14ac:dyDescent="0.25"/>
    <row r="645" s="185" customFormat="1" ht="15.75" customHeight="1" x14ac:dyDescent="0.25"/>
    <row r="646" s="185" customFormat="1" ht="15.75" customHeight="1" x14ac:dyDescent="0.25"/>
    <row r="647" s="185" customFormat="1" ht="15.75" customHeight="1" x14ac:dyDescent="0.25"/>
    <row r="648" s="185" customFormat="1" ht="15.75" customHeight="1" x14ac:dyDescent="0.25"/>
    <row r="649" s="185" customFormat="1" ht="15.75" customHeight="1" x14ac:dyDescent="0.25"/>
    <row r="650" s="185" customFormat="1" ht="15.75" customHeight="1" x14ac:dyDescent="0.25"/>
    <row r="651" s="185" customFormat="1" ht="15.75" customHeight="1" x14ac:dyDescent="0.25"/>
    <row r="652" s="185" customFormat="1" ht="15.75" customHeight="1" x14ac:dyDescent="0.25"/>
    <row r="653" s="185" customFormat="1" ht="15.75" customHeight="1" x14ac:dyDescent="0.25"/>
    <row r="654" s="185" customFormat="1" ht="15.75" customHeight="1" x14ac:dyDescent="0.25"/>
    <row r="655" s="185" customFormat="1" ht="15.75" customHeight="1" x14ac:dyDescent="0.25"/>
    <row r="656" s="185" customFormat="1" ht="15.75" customHeight="1" x14ac:dyDescent="0.25"/>
    <row r="657" s="185" customFormat="1" ht="15.75" customHeight="1" x14ac:dyDescent="0.25"/>
    <row r="658" s="185" customFormat="1" ht="15.75" customHeight="1" x14ac:dyDescent="0.25"/>
    <row r="659" s="185" customFormat="1" ht="15.75" customHeight="1" x14ac:dyDescent="0.25"/>
    <row r="660" s="185" customFormat="1" ht="15.75" customHeight="1" x14ac:dyDescent="0.25"/>
    <row r="661" s="185" customFormat="1" ht="15.75" customHeight="1" x14ac:dyDescent="0.25"/>
    <row r="662" s="185" customFormat="1" ht="15.75" customHeight="1" x14ac:dyDescent="0.25"/>
    <row r="663" s="185" customFormat="1" ht="15.75" customHeight="1" x14ac:dyDescent="0.25"/>
    <row r="664" s="185" customFormat="1" ht="15.75" customHeight="1" x14ac:dyDescent="0.25"/>
    <row r="665" s="185" customFormat="1" ht="15.75" customHeight="1" x14ac:dyDescent="0.25"/>
    <row r="666" s="185" customFormat="1" ht="15.75" customHeight="1" x14ac:dyDescent="0.25"/>
    <row r="667" s="185" customFormat="1" ht="15.75" customHeight="1" x14ac:dyDescent="0.25"/>
    <row r="668" s="185" customFormat="1" ht="15.75" customHeight="1" x14ac:dyDescent="0.25"/>
    <row r="669" s="185" customFormat="1" ht="15.75" customHeight="1" x14ac:dyDescent="0.25"/>
    <row r="670" s="185" customFormat="1" ht="15.75" customHeight="1" x14ac:dyDescent="0.25"/>
    <row r="671" s="185" customFormat="1" ht="15.75" customHeight="1" x14ac:dyDescent="0.25"/>
    <row r="672" s="185" customFormat="1" ht="15.75" customHeight="1" x14ac:dyDescent="0.25"/>
    <row r="673" s="185" customFormat="1" ht="15.75" customHeight="1" x14ac:dyDescent="0.25"/>
    <row r="674" s="185" customFormat="1" ht="15.75" customHeight="1" x14ac:dyDescent="0.25"/>
    <row r="675" s="185" customFormat="1" ht="15.75" customHeight="1" x14ac:dyDescent="0.25"/>
    <row r="676" s="185" customFormat="1" ht="15.75" customHeight="1" x14ac:dyDescent="0.25"/>
    <row r="677" s="185" customFormat="1" ht="15.75" customHeight="1" x14ac:dyDescent="0.25"/>
    <row r="678" s="185" customFormat="1" ht="15.75" customHeight="1" x14ac:dyDescent="0.25"/>
    <row r="679" s="185" customFormat="1" ht="15.75" customHeight="1" x14ac:dyDescent="0.25"/>
    <row r="680" s="185" customFormat="1" ht="15.75" customHeight="1" x14ac:dyDescent="0.25"/>
    <row r="681" s="185" customFormat="1" ht="15.75" customHeight="1" x14ac:dyDescent="0.25"/>
    <row r="682" s="185" customFormat="1" ht="15.75" customHeight="1" x14ac:dyDescent="0.25"/>
    <row r="683" s="185" customFormat="1" ht="15.75" customHeight="1" x14ac:dyDescent="0.25"/>
    <row r="684" s="185" customFormat="1" ht="15.75" customHeight="1" x14ac:dyDescent="0.25"/>
    <row r="685" s="185" customFormat="1" ht="15.75" customHeight="1" x14ac:dyDescent="0.25"/>
    <row r="686" s="185" customFormat="1" ht="15.75" customHeight="1" x14ac:dyDescent="0.25"/>
    <row r="687" s="185" customFormat="1" ht="15.75" customHeight="1" x14ac:dyDescent="0.25"/>
    <row r="688" s="185" customFormat="1" ht="15.75" customHeight="1" x14ac:dyDescent="0.25"/>
    <row r="689" s="185" customFormat="1" ht="15.75" customHeight="1" x14ac:dyDescent="0.25"/>
    <row r="690" s="185" customFormat="1" ht="15.75" customHeight="1" x14ac:dyDescent="0.25"/>
    <row r="691" s="185" customFormat="1" ht="15.75" customHeight="1" x14ac:dyDescent="0.25"/>
    <row r="692" s="185" customFormat="1" ht="15.75" customHeight="1" x14ac:dyDescent="0.25"/>
    <row r="693" s="185" customFormat="1" ht="15.75" customHeight="1" x14ac:dyDescent="0.25"/>
    <row r="694" s="185" customFormat="1" ht="15.75" customHeight="1" x14ac:dyDescent="0.25"/>
    <row r="695" s="185" customFormat="1" ht="15.75" customHeight="1" x14ac:dyDescent="0.25"/>
    <row r="696" s="185" customFormat="1" ht="15.75" customHeight="1" x14ac:dyDescent="0.25"/>
    <row r="697" s="185" customFormat="1" ht="15.75" customHeight="1" x14ac:dyDescent="0.25"/>
    <row r="698" s="185" customFormat="1" ht="15.75" customHeight="1" x14ac:dyDescent="0.25"/>
    <row r="699" s="185" customFormat="1" ht="15.75" customHeight="1" x14ac:dyDescent="0.25"/>
    <row r="700" s="185" customFormat="1" ht="15.75" customHeight="1" x14ac:dyDescent="0.25"/>
    <row r="701" s="185" customFormat="1" ht="15.75" customHeight="1" x14ac:dyDescent="0.25"/>
    <row r="702" s="185" customFormat="1" ht="15.75" customHeight="1" x14ac:dyDescent="0.25"/>
    <row r="703" s="185" customFormat="1" ht="15.75" customHeight="1" x14ac:dyDescent="0.25"/>
    <row r="704" s="185" customFormat="1" ht="15.75" customHeight="1" x14ac:dyDescent="0.25"/>
    <row r="705" s="185" customFormat="1" ht="15.75" customHeight="1" x14ac:dyDescent="0.25"/>
    <row r="706" s="185" customFormat="1" ht="15.75" customHeight="1" x14ac:dyDescent="0.25"/>
    <row r="707" s="185" customFormat="1" ht="15.75" customHeight="1" x14ac:dyDescent="0.25"/>
    <row r="708" s="185" customFormat="1" ht="15.75" customHeight="1" x14ac:dyDescent="0.25"/>
    <row r="709" s="185" customFormat="1" ht="15.75" customHeight="1" x14ac:dyDescent="0.25"/>
    <row r="710" s="185" customFormat="1" ht="15.75" customHeight="1" x14ac:dyDescent="0.25"/>
    <row r="711" s="185" customFormat="1" ht="15.75" customHeight="1" x14ac:dyDescent="0.25"/>
    <row r="712" s="185" customFormat="1" ht="15.75" customHeight="1" x14ac:dyDescent="0.25"/>
    <row r="713" s="185" customFormat="1" ht="15.75" customHeight="1" x14ac:dyDescent="0.25"/>
    <row r="714" s="185" customFormat="1" ht="15.75" customHeight="1" x14ac:dyDescent="0.25"/>
    <row r="715" s="185" customFormat="1" ht="15.75" customHeight="1" x14ac:dyDescent="0.25"/>
    <row r="716" s="185" customFormat="1" ht="15.75" customHeight="1" x14ac:dyDescent="0.25"/>
    <row r="717" s="185" customFormat="1" ht="15.75" customHeight="1" x14ac:dyDescent="0.25"/>
    <row r="718" s="185" customFormat="1" ht="15.75" customHeight="1" x14ac:dyDescent="0.25"/>
    <row r="719" s="185" customFormat="1" ht="15.75" customHeight="1" x14ac:dyDescent="0.25"/>
    <row r="720" s="185" customFormat="1" ht="15.75" customHeight="1" x14ac:dyDescent="0.25"/>
    <row r="721" s="185" customFormat="1" ht="15.75" customHeight="1" x14ac:dyDescent="0.25"/>
    <row r="722" s="185" customFormat="1" ht="15.75" customHeight="1" x14ac:dyDescent="0.25"/>
    <row r="723" s="185" customFormat="1" ht="15.75" customHeight="1" x14ac:dyDescent="0.25"/>
    <row r="724" s="185" customFormat="1" ht="15.75" customHeight="1" x14ac:dyDescent="0.25"/>
    <row r="725" s="185" customFormat="1" ht="15.75" customHeight="1" x14ac:dyDescent="0.25"/>
    <row r="726" s="185" customFormat="1" ht="15.75" customHeight="1" x14ac:dyDescent="0.25"/>
    <row r="727" s="185" customFormat="1" ht="15.75" customHeight="1" x14ac:dyDescent="0.25"/>
    <row r="728" s="185" customFormat="1" ht="15.75" customHeight="1" x14ac:dyDescent="0.25"/>
    <row r="729" s="185" customFormat="1" ht="15.75" customHeight="1" x14ac:dyDescent="0.25"/>
    <row r="730" s="185" customFormat="1" ht="15.75" customHeight="1" x14ac:dyDescent="0.25"/>
    <row r="731" s="185" customFormat="1" ht="15.75" customHeight="1" x14ac:dyDescent="0.25"/>
    <row r="732" s="185" customFormat="1" ht="15.75" customHeight="1" x14ac:dyDescent="0.25"/>
    <row r="733" s="185" customFormat="1" ht="15.75" customHeight="1" x14ac:dyDescent="0.25"/>
    <row r="734" s="185" customFormat="1" ht="15.75" customHeight="1" x14ac:dyDescent="0.25"/>
    <row r="735" s="185" customFormat="1" ht="15.75" customHeight="1" x14ac:dyDescent="0.25"/>
    <row r="736" s="185" customFormat="1" ht="15.75" customHeight="1" x14ac:dyDescent="0.25"/>
    <row r="737" s="185" customFormat="1" ht="15.75" customHeight="1" x14ac:dyDescent="0.25"/>
    <row r="738" s="185" customFormat="1" ht="15.75" customHeight="1" x14ac:dyDescent="0.25"/>
    <row r="739" s="185" customFormat="1" ht="15.75" customHeight="1" x14ac:dyDescent="0.25"/>
    <row r="740" s="185" customFormat="1" ht="15.75" customHeight="1" x14ac:dyDescent="0.25"/>
    <row r="741" s="185" customFormat="1" ht="15.75" customHeight="1" x14ac:dyDescent="0.25"/>
    <row r="742" s="185" customFormat="1" ht="15.75" customHeight="1" x14ac:dyDescent="0.25"/>
    <row r="743" s="185" customFormat="1" ht="15.75" customHeight="1" x14ac:dyDescent="0.25"/>
    <row r="744" s="185" customFormat="1" ht="15.75" customHeight="1" x14ac:dyDescent="0.25"/>
    <row r="745" s="185" customFormat="1" ht="15.75" customHeight="1" x14ac:dyDescent="0.25"/>
    <row r="746" s="185" customFormat="1" ht="15.75" customHeight="1" x14ac:dyDescent="0.25"/>
    <row r="747" s="185" customFormat="1" ht="15.75" customHeight="1" x14ac:dyDescent="0.25"/>
    <row r="748" s="185" customFormat="1" ht="15.75" customHeight="1" x14ac:dyDescent="0.25"/>
    <row r="749" s="185" customFormat="1" ht="15.75" customHeight="1" x14ac:dyDescent="0.25"/>
    <row r="750" s="185" customFormat="1" ht="15.75" customHeight="1" x14ac:dyDescent="0.25"/>
    <row r="751" s="185" customFormat="1" ht="15.75" customHeight="1" x14ac:dyDescent="0.25"/>
    <row r="752" s="185" customFormat="1" ht="15.75" customHeight="1" x14ac:dyDescent="0.25"/>
    <row r="753" s="185" customFormat="1" ht="15.75" customHeight="1" x14ac:dyDescent="0.25"/>
    <row r="754" s="185" customFormat="1" ht="15.75" customHeight="1" x14ac:dyDescent="0.25"/>
    <row r="755" s="185" customFormat="1" ht="15.75" customHeight="1" x14ac:dyDescent="0.25"/>
    <row r="756" s="185" customFormat="1" ht="15.75" customHeight="1" x14ac:dyDescent="0.25"/>
    <row r="757" s="185" customFormat="1" ht="15.75" customHeight="1" x14ac:dyDescent="0.25"/>
    <row r="758" s="185" customFormat="1" ht="15.75" customHeight="1" x14ac:dyDescent="0.25"/>
    <row r="759" s="185" customFormat="1" ht="15.75" customHeight="1" x14ac:dyDescent="0.25"/>
    <row r="760" s="185" customFormat="1" ht="15.75" customHeight="1" x14ac:dyDescent="0.25"/>
    <row r="761" s="185" customFormat="1" ht="15.75" customHeight="1" x14ac:dyDescent="0.25"/>
    <row r="762" s="185" customFormat="1" ht="15.75" customHeight="1" x14ac:dyDescent="0.25"/>
    <row r="763" s="185" customFormat="1" ht="15.75" customHeight="1" x14ac:dyDescent="0.25"/>
    <row r="764" s="185" customFormat="1" ht="15.75" customHeight="1" x14ac:dyDescent="0.25"/>
    <row r="765" s="185" customFormat="1" ht="15.75" customHeight="1" x14ac:dyDescent="0.25"/>
    <row r="766" s="185" customFormat="1" ht="15.75" customHeight="1" x14ac:dyDescent="0.25"/>
    <row r="767" s="185" customFormat="1" ht="15.75" customHeight="1" x14ac:dyDescent="0.25"/>
    <row r="768" s="185" customFormat="1" ht="15.75" customHeight="1" x14ac:dyDescent="0.25"/>
    <row r="769" s="185" customFormat="1" ht="15.75" customHeight="1" x14ac:dyDescent="0.25"/>
    <row r="770" s="185" customFormat="1" ht="15.75" customHeight="1" x14ac:dyDescent="0.25"/>
    <row r="771" s="185" customFormat="1" ht="15.75" customHeight="1" x14ac:dyDescent="0.25"/>
    <row r="772" s="185" customFormat="1" ht="15.75" customHeight="1" x14ac:dyDescent="0.25"/>
    <row r="773" s="185" customFormat="1" ht="15.75" customHeight="1" x14ac:dyDescent="0.25"/>
    <row r="774" s="185" customFormat="1" ht="15.75" customHeight="1" x14ac:dyDescent="0.25"/>
    <row r="775" s="185" customFormat="1" ht="15.75" customHeight="1" x14ac:dyDescent="0.25"/>
    <row r="776" s="185" customFormat="1" ht="15.75" customHeight="1" x14ac:dyDescent="0.25"/>
    <row r="777" s="185" customFormat="1" ht="15.75" customHeight="1" x14ac:dyDescent="0.25"/>
    <row r="778" s="185" customFormat="1" ht="15.75" customHeight="1" x14ac:dyDescent="0.25"/>
    <row r="779" s="185" customFormat="1" ht="15.75" customHeight="1" x14ac:dyDescent="0.25"/>
    <row r="780" s="185" customFormat="1" ht="15.75" customHeight="1" x14ac:dyDescent="0.25"/>
    <row r="781" s="185" customFormat="1" ht="15.75" customHeight="1" x14ac:dyDescent="0.25"/>
    <row r="782" s="185" customFormat="1" ht="15.75" customHeight="1" x14ac:dyDescent="0.25"/>
    <row r="783" s="185" customFormat="1" ht="15.75" customHeight="1" x14ac:dyDescent="0.25"/>
    <row r="784" s="185" customFormat="1" ht="15.75" customHeight="1" x14ac:dyDescent="0.25"/>
    <row r="785" s="185" customFormat="1" ht="15.75" customHeight="1" x14ac:dyDescent="0.25"/>
    <row r="786" s="185" customFormat="1" ht="15.75" customHeight="1" x14ac:dyDescent="0.25"/>
    <row r="787" s="185" customFormat="1" ht="15.75" customHeight="1" x14ac:dyDescent="0.25"/>
    <row r="788" s="185" customFormat="1" ht="15.75" customHeight="1" x14ac:dyDescent="0.25"/>
    <row r="789" s="185" customFormat="1" ht="15.75" customHeight="1" x14ac:dyDescent="0.25"/>
    <row r="790" s="185" customFormat="1" ht="15.75" customHeight="1" x14ac:dyDescent="0.25"/>
    <row r="791" s="185" customFormat="1" ht="15.75" customHeight="1" x14ac:dyDescent="0.25"/>
    <row r="792" s="185" customFormat="1" ht="15.75" customHeight="1" x14ac:dyDescent="0.25"/>
    <row r="793" s="185" customFormat="1" ht="15.75" customHeight="1" x14ac:dyDescent="0.25"/>
    <row r="794" s="185" customFormat="1" ht="15.75" customHeight="1" x14ac:dyDescent="0.25"/>
    <row r="795" s="185" customFormat="1" ht="15.75" customHeight="1" x14ac:dyDescent="0.25"/>
    <row r="796" s="185" customFormat="1" ht="15.75" customHeight="1" x14ac:dyDescent="0.25"/>
    <row r="797" s="185" customFormat="1" ht="15.75" customHeight="1" x14ac:dyDescent="0.25"/>
    <row r="798" s="185" customFormat="1" ht="15.75" customHeight="1" x14ac:dyDescent="0.25"/>
    <row r="799" s="185" customFormat="1" ht="15.75" customHeight="1" x14ac:dyDescent="0.25"/>
    <row r="800" s="185" customFormat="1" ht="15.75" customHeight="1" x14ac:dyDescent="0.25"/>
    <row r="801" s="185" customFormat="1" ht="15.75" customHeight="1" x14ac:dyDescent="0.25"/>
    <row r="802" s="185" customFormat="1" ht="15.75" customHeight="1" x14ac:dyDescent="0.25"/>
    <row r="803" s="185" customFormat="1" ht="15.75" customHeight="1" x14ac:dyDescent="0.25"/>
    <row r="804" s="185" customFormat="1" ht="15.75" customHeight="1" x14ac:dyDescent="0.25"/>
    <row r="805" s="185" customFormat="1" ht="15.75" customHeight="1" x14ac:dyDescent="0.25"/>
    <row r="806" s="185" customFormat="1" ht="15.75" customHeight="1" x14ac:dyDescent="0.25"/>
    <row r="807" s="185" customFormat="1" ht="15.75" customHeight="1" x14ac:dyDescent="0.25"/>
    <row r="808" s="185" customFormat="1" ht="15.75" customHeight="1" x14ac:dyDescent="0.25"/>
    <row r="809" s="185" customFormat="1" ht="15.75" customHeight="1" x14ac:dyDescent="0.25"/>
    <row r="810" s="185" customFormat="1" ht="15.75" customHeight="1" x14ac:dyDescent="0.25"/>
    <row r="811" s="185" customFormat="1" ht="15.75" customHeight="1" x14ac:dyDescent="0.25"/>
    <row r="812" s="185" customFormat="1" ht="15.75" customHeight="1" x14ac:dyDescent="0.25"/>
    <row r="813" s="185" customFormat="1" ht="15.75" customHeight="1" x14ac:dyDescent="0.25"/>
    <row r="814" s="185" customFormat="1" ht="15.75" customHeight="1" x14ac:dyDescent="0.25"/>
    <row r="815" s="185" customFormat="1" ht="15.75" customHeight="1" x14ac:dyDescent="0.25"/>
    <row r="816" s="185" customFormat="1" ht="15.75" customHeight="1" x14ac:dyDescent="0.25"/>
    <row r="817" s="185" customFormat="1" ht="15.75" customHeight="1" x14ac:dyDescent="0.25"/>
    <row r="818" s="185" customFormat="1" ht="15.75" customHeight="1" x14ac:dyDescent="0.25"/>
    <row r="819" s="185" customFormat="1" ht="15.75" customHeight="1" x14ac:dyDescent="0.25"/>
    <row r="820" s="185" customFormat="1" ht="15.75" customHeight="1" x14ac:dyDescent="0.25"/>
    <row r="821" s="185" customFormat="1" ht="15.75" customHeight="1" x14ac:dyDescent="0.25"/>
    <row r="822" s="185" customFormat="1" ht="15.75" customHeight="1" x14ac:dyDescent="0.25"/>
    <row r="823" s="185" customFormat="1" ht="15.75" customHeight="1" x14ac:dyDescent="0.25"/>
    <row r="824" s="185" customFormat="1" ht="15.75" customHeight="1" x14ac:dyDescent="0.25"/>
    <row r="825" s="185" customFormat="1" ht="15.75" customHeight="1" x14ac:dyDescent="0.25"/>
    <row r="826" s="185" customFormat="1" ht="15.75" customHeight="1" x14ac:dyDescent="0.25"/>
    <row r="827" s="185" customFormat="1" ht="15.75" customHeight="1" x14ac:dyDescent="0.25"/>
    <row r="828" s="185" customFormat="1" ht="15.75" customHeight="1" x14ac:dyDescent="0.25"/>
    <row r="829" s="185" customFormat="1" ht="15.75" customHeight="1" x14ac:dyDescent="0.25"/>
    <row r="830" s="185" customFormat="1" ht="15.75" customHeight="1" x14ac:dyDescent="0.25"/>
    <row r="831" s="185" customFormat="1" ht="15.75" customHeight="1" x14ac:dyDescent="0.25"/>
    <row r="832" s="185" customFormat="1" ht="15.75" customHeight="1" x14ac:dyDescent="0.25"/>
    <row r="833" s="185" customFormat="1" ht="15.75" customHeight="1" x14ac:dyDescent="0.25"/>
    <row r="834" s="185" customFormat="1" ht="15.75" customHeight="1" x14ac:dyDescent="0.25"/>
    <row r="835" s="185" customFormat="1" ht="15.75" customHeight="1" x14ac:dyDescent="0.25"/>
    <row r="836" s="185" customFormat="1" ht="15.75" customHeight="1" x14ac:dyDescent="0.25"/>
    <row r="837" s="185" customFormat="1" ht="15.75" customHeight="1" x14ac:dyDescent="0.25"/>
    <row r="838" s="185" customFormat="1" ht="15.75" customHeight="1" x14ac:dyDescent="0.25"/>
    <row r="839" s="185" customFormat="1" ht="15.75" customHeight="1" x14ac:dyDescent="0.25"/>
    <row r="840" s="185" customFormat="1" ht="15.75" customHeight="1" x14ac:dyDescent="0.25"/>
    <row r="841" s="185" customFormat="1" ht="15.75" customHeight="1" x14ac:dyDescent="0.25"/>
    <row r="842" s="185" customFormat="1" ht="15.75" customHeight="1" x14ac:dyDescent="0.25"/>
    <row r="843" s="185" customFormat="1" ht="15.75" customHeight="1" x14ac:dyDescent="0.25"/>
    <row r="844" s="185" customFormat="1" ht="15.75" customHeight="1" x14ac:dyDescent="0.25"/>
    <row r="845" s="185" customFormat="1" ht="15.75" customHeight="1" x14ac:dyDescent="0.25"/>
    <row r="846" s="185" customFormat="1" ht="15.75" customHeight="1" x14ac:dyDescent="0.25"/>
    <row r="847" s="185" customFormat="1" ht="15.75" customHeight="1" x14ac:dyDescent="0.25"/>
    <row r="848" s="185" customFormat="1" ht="15.75" customHeight="1" x14ac:dyDescent="0.25"/>
    <row r="849" s="185" customFormat="1" ht="15.75" customHeight="1" x14ac:dyDescent="0.25"/>
    <row r="850" s="185" customFormat="1" ht="15.75" customHeight="1" x14ac:dyDescent="0.25"/>
    <row r="851" s="185" customFormat="1" ht="15.75" customHeight="1" x14ac:dyDescent="0.25"/>
    <row r="852" s="185" customFormat="1" ht="15.75" customHeight="1" x14ac:dyDescent="0.25"/>
    <row r="853" s="185" customFormat="1" ht="15.75" customHeight="1" x14ac:dyDescent="0.25"/>
    <row r="854" s="185" customFormat="1" ht="15.75" customHeight="1" x14ac:dyDescent="0.25"/>
    <row r="855" s="185" customFormat="1" ht="15.75" customHeight="1" x14ac:dyDescent="0.25"/>
    <row r="856" s="185" customFormat="1" ht="15.75" customHeight="1" x14ac:dyDescent="0.25"/>
    <row r="857" s="185" customFormat="1" ht="15.75" customHeight="1" x14ac:dyDescent="0.25"/>
    <row r="858" s="185" customFormat="1" ht="15.75" customHeight="1" x14ac:dyDescent="0.25"/>
    <row r="859" s="185" customFormat="1" ht="15.75" customHeight="1" x14ac:dyDescent="0.25"/>
    <row r="860" s="185" customFormat="1" ht="15.75" customHeight="1" x14ac:dyDescent="0.25"/>
    <row r="861" s="185" customFormat="1" ht="15.75" customHeight="1" x14ac:dyDescent="0.25"/>
    <row r="862" s="185" customFormat="1" ht="15.75" customHeight="1" x14ac:dyDescent="0.25"/>
    <row r="863" s="185" customFormat="1" ht="15.75" customHeight="1" x14ac:dyDescent="0.25"/>
    <row r="864" s="185" customFormat="1" ht="15.75" customHeight="1" x14ac:dyDescent="0.25"/>
    <row r="865" s="185" customFormat="1" ht="15.75" customHeight="1" x14ac:dyDescent="0.25"/>
    <row r="866" s="185" customFormat="1" ht="15.75" customHeight="1" x14ac:dyDescent="0.25"/>
    <row r="867" s="185" customFormat="1" ht="15.75" customHeight="1" x14ac:dyDescent="0.25"/>
    <row r="868" s="185" customFormat="1" ht="15.75" customHeight="1" x14ac:dyDescent="0.25"/>
    <row r="869" s="185" customFormat="1" ht="15.75" customHeight="1" x14ac:dyDescent="0.25"/>
    <row r="870" s="185" customFormat="1" ht="15.75" customHeight="1" x14ac:dyDescent="0.25"/>
    <row r="871" s="185" customFormat="1" ht="15.75" customHeight="1" x14ac:dyDescent="0.25"/>
    <row r="872" s="185" customFormat="1" ht="15.75" customHeight="1" x14ac:dyDescent="0.25"/>
    <row r="873" s="185" customFormat="1" ht="15.75" customHeight="1" x14ac:dyDescent="0.25"/>
    <row r="874" s="185" customFormat="1" ht="15.75" customHeight="1" x14ac:dyDescent="0.25"/>
    <row r="875" s="185" customFormat="1" ht="15.75" customHeight="1" x14ac:dyDescent="0.25"/>
    <row r="876" s="185" customFormat="1" ht="15.75" customHeight="1" x14ac:dyDescent="0.25"/>
    <row r="877" s="185" customFormat="1" ht="15.75" customHeight="1" x14ac:dyDescent="0.25"/>
    <row r="878" s="185" customFormat="1" ht="15.75" customHeight="1" x14ac:dyDescent="0.25"/>
    <row r="879" s="185" customFormat="1" ht="15.75" customHeight="1" x14ac:dyDescent="0.25"/>
    <row r="880" s="185" customFormat="1" ht="15.75" customHeight="1" x14ac:dyDescent="0.25"/>
    <row r="881" s="185" customFormat="1" ht="15.75" customHeight="1" x14ac:dyDescent="0.25"/>
    <row r="882" s="185" customFormat="1" ht="15.75" customHeight="1" x14ac:dyDescent="0.25"/>
    <row r="883" s="185" customFormat="1" ht="15.75" customHeight="1" x14ac:dyDescent="0.25"/>
    <row r="884" s="185" customFormat="1" ht="15.75" customHeight="1" x14ac:dyDescent="0.25"/>
    <row r="885" s="185" customFormat="1" ht="15.75" customHeight="1" x14ac:dyDescent="0.25"/>
    <row r="886" s="185" customFormat="1" ht="15.75" customHeight="1" x14ac:dyDescent="0.25"/>
    <row r="887" s="185" customFormat="1" ht="15.75" customHeight="1" x14ac:dyDescent="0.25"/>
    <row r="888" s="185" customFormat="1" ht="15.75" customHeight="1" x14ac:dyDescent="0.25"/>
    <row r="889" s="185" customFormat="1" ht="15.75" customHeight="1" x14ac:dyDescent="0.25"/>
    <row r="890" s="185" customFormat="1" ht="15.75" customHeight="1" x14ac:dyDescent="0.25"/>
    <row r="891" s="185" customFormat="1" ht="15.75" customHeight="1" x14ac:dyDescent="0.25"/>
    <row r="892" s="185" customFormat="1" ht="15.75" customHeight="1" x14ac:dyDescent="0.25"/>
    <row r="893" s="185" customFormat="1" ht="15.75" customHeight="1" x14ac:dyDescent="0.25"/>
    <row r="894" s="185" customFormat="1" ht="15.75" customHeight="1" x14ac:dyDescent="0.25"/>
    <row r="895" s="185" customFormat="1" ht="15.75" customHeight="1" x14ac:dyDescent="0.25"/>
    <row r="896" s="185" customFormat="1" ht="15.75" customHeight="1" x14ac:dyDescent="0.25"/>
    <row r="897" s="185" customFormat="1" ht="15.75" customHeight="1" x14ac:dyDescent="0.25"/>
    <row r="898" s="185" customFormat="1" ht="15.75" customHeight="1" x14ac:dyDescent="0.25"/>
    <row r="899" s="185" customFormat="1" ht="15.75" customHeight="1" x14ac:dyDescent="0.25"/>
    <row r="900" s="185" customFormat="1" ht="15.75" customHeight="1" x14ac:dyDescent="0.25"/>
    <row r="901" s="185" customFormat="1" ht="15.75" customHeight="1" x14ac:dyDescent="0.25"/>
    <row r="902" s="185" customFormat="1" ht="15.75" customHeight="1" x14ac:dyDescent="0.25"/>
    <row r="903" s="185" customFormat="1" ht="15.75" customHeight="1" x14ac:dyDescent="0.25"/>
    <row r="904" s="185" customFormat="1" ht="15.75" customHeight="1" x14ac:dyDescent="0.25"/>
    <row r="905" s="185" customFormat="1" ht="15.75" customHeight="1" x14ac:dyDescent="0.25"/>
    <row r="906" s="185" customFormat="1" ht="15.75" customHeight="1" x14ac:dyDescent="0.25"/>
    <row r="907" s="185" customFormat="1" ht="15.75" customHeight="1" x14ac:dyDescent="0.25"/>
    <row r="908" s="185" customFormat="1" ht="15.75" customHeight="1" x14ac:dyDescent="0.25"/>
    <row r="909" s="185" customFormat="1" ht="15.75" customHeight="1" x14ac:dyDescent="0.25"/>
    <row r="910" s="185" customFormat="1" ht="15.75" customHeight="1" x14ac:dyDescent="0.25"/>
    <row r="911" s="185" customFormat="1" ht="15.75" customHeight="1" x14ac:dyDescent="0.25"/>
    <row r="912" s="185" customFormat="1" ht="15.75" customHeight="1" x14ac:dyDescent="0.25"/>
    <row r="913" s="185" customFormat="1" ht="15.75" customHeight="1" x14ac:dyDescent="0.25"/>
    <row r="914" s="185" customFormat="1" ht="15.75" customHeight="1" x14ac:dyDescent="0.25"/>
    <row r="915" s="185" customFormat="1" ht="15.75" customHeight="1" x14ac:dyDescent="0.25"/>
    <row r="916" s="185" customFormat="1" ht="15.75" customHeight="1" x14ac:dyDescent="0.25"/>
    <row r="917" s="185" customFormat="1" ht="15.75" customHeight="1" x14ac:dyDescent="0.25"/>
    <row r="918" s="185" customFormat="1" ht="15.75" customHeight="1" x14ac:dyDescent="0.25"/>
    <row r="919" s="185" customFormat="1" ht="15.75" customHeight="1" x14ac:dyDescent="0.25"/>
    <row r="920" s="185" customFormat="1" ht="15.75" customHeight="1" x14ac:dyDescent="0.25"/>
    <row r="921" s="185" customFormat="1" ht="15.75" customHeight="1" x14ac:dyDescent="0.25"/>
    <row r="922" s="185" customFormat="1" ht="15.75" customHeight="1" x14ac:dyDescent="0.25"/>
    <row r="923" s="185" customFormat="1" ht="15.75" customHeight="1" x14ac:dyDescent="0.25"/>
    <row r="924" s="185" customFormat="1" ht="15.75" customHeight="1" x14ac:dyDescent="0.25"/>
    <row r="925" s="185" customFormat="1" ht="15.75" customHeight="1" x14ac:dyDescent="0.25"/>
    <row r="926" s="185" customFormat="1" ht="15.75" customHeight="1" x14ac:dyDescent="0.25"/>
    <row r="927" s="185" customFormat="1" ht="15.75" customHeight="1" x14ac:dyDescent="0.25"/>
    <row r="928" s="185" customFormat="1" ht="15.75" customHeight="1" x14ac:dyDescent="0.25"/>
    <row r="929" s="185" customFormat="1" ht="15.75" customHeight="1" x14ac:dyDescent="0.25"/>
    <row r="930" s="185" customFormat="1" ht="15.75" customHeight="1" x14ac:dyDescent="0.25"/>
    <row r="931" s="185" customFormat="1" ht="15.75" customHeight="1" x14ac:dyDescent="0.25"/>
    <row r="932" s="185" customFormat="1" ht="15.75" customHeight="1" x14ac:dyDescent="0.25"/>
    <row r="933" s="185" customFormat="1" ht="15.75" customHeight="1" x14ac:dyDescent="0.25"/>
    <row r="934" s="185" customFormat="1" ht="15.75" customHeight="1" x14ac:dyDescent="0.25"/>
    <row r="935" s="185" customFormat="1" ht="15.75" customHeight="1" x14ac:dyDescent="0.25"/>
    <row r="936" s="185" customFormat="1" ht="15.75" customHeight="1" x14ac:dyDescent="0.25"/>
    <row r="937" s="185" customFormat="1" ht="15.75" customHeight="1" x14ac:dyDescent="0.25"/>
    <row r="938" s="185" customFormat="1" ht="15.75" customHeight="1" x14ac:dyDescent="0.25"/>
    <row r="939" s="185" customFormat="1" ht="15.75" customHeight="1" x14ac:dyDescent="0.25"/>
    <row r="940" s="185" customFormat="1" ht="15.75" customHeight="1" x14ac:dyDescent="0.25"/>
    <row r="941" s="185" customFormat="1" ht="15.75" customHeight="1" x14ac:dyDescent="0.25"/>
    <row r="942" s="185" customFormat="1" ht="15.75" customHeight="1" x14ac:dyDescent="0.25"/>
    <row r="943" s="185" customFormat="1" ht="15.75" customHeight="1" x14ac:dyDescent="0.25"/>
    <row r="944" s="185" customFormat="1" ht="15.75" customHeight="1" x14ac:dyDescent="0.25"/>
    <row r="945" s="185" customFormat="1" ht="15.75" customHeight="1" x14ac:dyDescent="0.25"/>
    <row r="946" s="185" customFormat="1" ht="15.75" customHeight="1" x14ac:dyDescent="0.25"/>
    <row r="947" s="185" customFormat="1" ht="15.75" customHeight="1" x14ac:dyDescent="0.25"/>
    <row r="948" s="185" customFormat="1" ht="15.75" customHeight="1" x14ac:dyDescent="0.25"/>
    <row r="949" s="185" customFormat="1" ht="15.75" customHeight="1" x14ac:dyDescent="0.25"/>
    <row r="950" s="185" customFormat="1" ht="15.75" customHeight="1" x14ac:dyDescent="0.25"/>
    <row r="951" s="185" customFormat="1" ht="15.75" customHeight="1" x14ac:dyDescent="0.25"/>
    <row r="952" s="185" customFormat="1" ht="15.75" customHeight="1" x14ac:dyDescent="0.25"/>
    <row r="953" s="185" customFormat="1" ht="15.75" customHeight="1" x14ac:dyDescent="0.25"/>
    <row r="954" s="185" customFormat="1" ht="15.75" customHeight="1" x14ac:dyDescent="0.25"/>
    <row r="955" s="185" customFormat="1" ht="15.75" customHeight="1" x14ac:dyDescent="0.25"/>
    <row r="956" s="185" customFormat="1" ht="15.75" customHeight="1" x14ac:dyDescent="0.25"/>
    <row r="957" s="185" customFormat="1" ht="15.75" customHeight="1" x14ac:dyDescent="0.25"/>
    <row r="958" s="185" customFormat="1" ht="15.75" customHeight="1" x14ac:dyDescent="0.25"/>
    <row r="959" s="185" customFormat="1" ht="15.75" customHeight="1" x14ac:dyDescent="0.25"/>
    <row r="960" s="185" customFormat="1" ht="15.75" customHeight="1" x14ac:dyDescent="0.25"/>
    <row r="961" s="185" customFormat="1" ht="15.75" customHeight="1" x14ac:dyDescent="0.25"/>
    <row r="962" s="185" customFormat="1" ht="15.75" customHeight="1" x14ac:dyDescent="0.25"/>
    <row r="963" s="185" customFormat="1" ht="15.75" customHeight="1" x14ac:dyDescent="0.25"/>
    <row r="964" s="185" customFormat="1" ht="15.75" customHeight="1" x14ac:dyDescent="0.25"/>
    <row r="965" s="185" customFormat="1" ht="15.75" customHeight="1" x14ac:dyDescent="0.25"/>
    <row r="966" s="185" customFormat="1" ht="15.75" customHeight="1" x14ac:dyDescent="0.25"/>
    <row r="967" s="185" customFormat="1" ht="15.75" customHeight="1" x14ac:dyDescent="0.25"/>
    <row r="968" s="185" customFormat="1" ht="15.75" customHeight="1" x14ac:dyDescent="0.25"/>
    <row r="969" s="185" customFormat="1" ht="15.75" customHeight="1" x14ac:dyDescent="0.25"/>
    <row r="970" s="185" customFormat="1" ht="15.75" customHeight="1" x14ac:dyDescent="0.25"/>
    <row r="971" s="185" customFormat="1" ht="15.75" customHeight="1" x14ac:dyDescent="0.25"/>
    <row r="972" s="185" customFormat="1" ht="15.75" customHeight="1" x14ac:dyDescent="0.25"/>
    <row r="973" s="185" customFormat="1" ht="15.75" customHeight="1" x14ac:dyDescent="0.25"/>
    <row r="974" s="185" customFormat="1" ht="15.75" customHeight="1" x14ac:dyDescent="0.25"/>
    <row r="975" s="185" customFormat="1" ht="15.75" customHeight="1" x14ac:dyDescent="0.25"/>
    <row r="976" s="185" customFormat="1" ht="15.75" customHeight="1" x14ac:dyDescent="0.25"/>
    <row r="977" s="185" customFormat="1" ht="15.75" customHeight="1" x14ac:dyDescent="0.25"/>
    <row r="978" s="185" customFormat="1" ht="15.75" customHeight="1" x14ac:dyDescent="0.25"/>
    <row r="979" s="185" customFormat="1" ht="15.75" customHeight="1" x14ac:dyDescent="0.25"/>
    <row r="980" s="185" customFormat="1" ht="15.75" customHeight="1" x14ac:dyDescent="0.25"/>
    <row r="981" s="185" customFormat="1" ht="15.75" customHeight="1" x14ac:dyDescent="0.25"/>
    <row r="982" s="185" customFormat="1" ht="15.75" customHeight="1" x14ac:dyDescent="0.25"/>
    <row r="983" s="185" customFormat="1" ht="15.75" customHeight="1" x14ac:dyDescent="0.25"/>
    <row r="984" s="185" customFormat="1" ht="15.75" customHeight="1" x14ac:dyDescent="0.25"/>
    <row r="985" s="185" customFormat="1" ht="15.75" customHeight="1" x14ac:dyDescent="0.25"/>
    <row r="986" s="185" customFormat="1" ht="15.75" customHeight="1" x14ac:dyDescent="0.25"/>
    <row r="987" s="185" customFormat="1" ht="15.75" customHeight="1" x14ac:dyDescent="0.25"/>
    <row r="988" s="185" customFormat="1" ht="15.75" customHeight="1" x14ac:dyDescent="0.25"/>
    <row r="989" s="185" customFormat="1" ht="15.75" customHeight="1" x14ac:dyDescent="0.25"/>
    <row r="990" s="185" customFormat="1" ht="15.75" customHeight="1" x14ac:dyDescent="0.25"/>
    <row r="991" s="185" customFormat="1" ht="15.75" customHeight="1" x14ac:dyDescent="0.25"/>
    <row r="992" s="185" customFormat="1" ht="15.75" customHeight="1" x14ac:dyDescent="0.25"/>
    <row r="993" s="185" customFormat="1" ht="15.75" customHeight="1" x14ac:dyDescent="0.25"/>
    <row r="994" s="185" customFormat="1" ht="15.75" customHeight="1" x14ac:dyDescent="0.25"/>
    <row r="995" s="185" customFormat="1" ht="15.75" customHeight="1" x14ac:dyDescent="0.25"/>
    <row r="996" s="185" customFormat="1" ht="15.75" customHeight="1" x14ac:dyDescent="0.25"/>
    <row r="997" s="185" customFormat="1" ht="15.75" customHeight="1" x14ac:dyDescent="0.25"/>
    <row r="998" s="185" customFormat="1" ht="15.75" customHeight="1" x14ac:dyDescent="0.25"/>
    <row r="999" s="185" customFormat="1" ht="15.75" customHeight="1" x14ac:dyDescent="0.25"/>
    <row r="1000" s="185" customFormat="1"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998"/>
  <sheetViews>
    <sheetView showGridLines="0" workbookViewId="0">
      <selection activeCell="F1" sqref="F1"/>
    </sheetView>
  </sheetViews>
  <sheetFormatPr defaultColWidth="14.42578125" defaultRowHeight="15" customHeight="1" x14ac:dyDescent="0.25"/>
  <cols>
    <col min="1" max="1" width="4.42578125" style="195" customWidth="1"/>
    <col min="2" max="2" width="37.5703125" style="195" customWidth="1"/>
    <col min="3" max="3" width="12.140625" style="195" customWidth="1"/>
    <col min="4" max="4" width="13.5703125" style="195" customWidth="1"/>
    <col min="5" max="5" width="18.140625" style="195" customWidth="1"/>
    <col min="6" max="6" width="29" style="195" customWidth="1"/>
    <col min="7" max="25" width="8.7109375" style="195" customWidth="1"/>
    <col min="26" max="16384" width="14.42578125" style="195"/>
  </cols>
  <sheetData>
    <row r="1" spans="1:26" x14ac:dyDescent="0.25">
      <c r="A1" s="283" t="s">
        <v>98</v>
      </c>
      <c r="B1" s="224"/>
      <c r="C1" s="224"/>
      <c r="D1" s="284" t="s">
        <v>1</v>
      </c>
      <c r="E1" s="285" t="s">
        <v>2</v>
      </c>
      <c r="F1" s="126"/>
      <c r="G1" s="193"/>
      <c r="H1" s="193"/>
      <c r="I1" s="193"/>
      <c r="J1" s="193"/>
      <c r="K1" s="193"/>
      <c r="L1" s="193"/>
      <c r="M1" s="193"/>
      <c r="N1" s="193"/>
      <c r="O1" s="193"/>
      <c r="P1" s="193"/>
      <c r="Q1" s="193"/>
      <c r="R1" s="193"/>
      <c r="S1" s="193"/>
      <c r="T1" s="193"/>
      <c r="U1" s="193"/>
      <c r="V1" s="193"/>
      <c r="W1" s="193"/>
      <c r="X1" s="193"/>
      <c r="Y1" s="193"/>
      <c r="Z1" s="193"/>
    </row>
    <row r="2" spans="1:26" ht="25.5" x14ac:dyDescent="0.25">
      <c r="A2" s="281" t="s">
        <v>3</v>
      </c>
      <c r="B2" s="282"/>
      <c r="C2" s="119"/>
      <c r="D2" s="120" t="s">
        <v>5</v>
      </c>
      <c r="E2" s="280" t="s">
        <v>6</v>
      </c>
      <c r="F2" s="127"/>
      <c r="G2" s="193"/>
      <c r="H2" s="193"/>
      <c r="I2" s="193"/>
      <c r="J2" s="193"/>
      <c r="K2" s="193"/>
      <c r="L2" s="193"/>
      <c r="M2" s="193"/>
      <c r="N2" s="193"/>
      <c r="O2" s="193"/>
      <c r="P2" s="193"/>
      <c r="Q2" s="193"/>
      <c r="R2" s="193"/>
      <c r="S2" s="193"/>
      <c r="T2" s="193"/>
      <c r="U2" s="193"/>
      <c r="V2" s="193"/>
      <c r="W2" s="193"/>
      <c r="X2" s="193"/>
      <c r="Y2" s="193"/>
      <c r="Z2" s="193"/>
    </row>
    <row r="3" spans="1:26" ht="14.25" customHeight="1" x14ac:dyDescent="0.25">
      <c r="A3" s="277"/>
      <c r="B3" s="278" t="s">
        <v>7</v>
      </c>
      <c r="C3" s="251"/>
      <c r="D3" s="279">
        <f>IF(D2="February 2025",28,(IF(OR(D2="November 2024",D2="April 2025",D2="June 2025",D2="September 2025"),30,31)))</f>
        <v>31</v>
      </c>
      <c r="E3" s="220"/>
      <c r="F3" s="220"/>
      <c r="G3" s="193"/>
      <c r="H3" s="193"/>
      <c r="I3" s="193"/>
      <c r="J3" s="193"/>
      <c r="K3" s="193"/>
      <c r="L3" s="193"/>
      <c r="M3" s="193"/>
      <c r="N3" s="193"/>
      <c r="O3" s="193"/>
      <c r="P3" s="193"/>
      <c r="Q3" s="193"/>
      <c r="R3" s="193"/>
      <c r="S3" s="193"/>
      <c r="T3" s="193"/>
      <c r="U3" s="193"/>
      <c r="V3" s="193"/>
      <c r="W3" s="193"/>
      <c r="X3" s="193"/>
      <c r="Y3" s="193"/>
      <c r="Z3" s="193"/>
    </row>
    <row r="4" spans="1:26" x14ac:dyDescent="0.25">
      <c r="A4" s="232">
        <v>1</v>
      </c>
      <c r="B4" s="276" t="s">
        <v>8</v>
      </c>
      <c r="C4" s="113"/>
      <c r="D4" s="248"/>
      <c r="E4" s="273"/>
      <c r="F4" s="262"/>
      <c r="G4" s="193"/>
      <c r="H4" s="193"/>
      <c r="I4" s="193"/>
      <c r="J4" s="193"/>
      <c r="K4" s="193"/>
      <c r="L4" s="193"/>
      <c r="M4" s="193"/>
      <c r="N4" s="193"/>
      <c r="O4" s="193"/>
      <c r="P4" s="193"/>
      <c r="Q4" s="193"/>
      <c r="R4" s="193"/>
      <c r="S4" s="193"/>
      <c r="T4" s="193"/>
      <c r="U4" s="193"/>
      <c r="V4" s="193"/>
      <c r="W4" s="193"/>
      <c r="X4" s="193"/>
      <c r="Y4" s="193"/>
      <c r="Z4" s="193"/>
    </row>
    <row r="5" spans="1:26" x14ac:dyDescent="0.25">
      <c r="A5" s="199">
        <v>2</v>
      </c>
      <c r="B5" s="275" t="s">
        <v>9</v>
      </c>
      <c r="C5" s="112"/>
      <c r="D5" s="248"/>
      <c r="E5" s="273"/>
      <c r="F5" s="262"/>
      <c r="G5" s="193"/>
      <c r="H5" s="193"/>
      <c r="I5" s="193"/>
      <c r="J5" s="193"/>
      <c r="K5" s="193"/>
      <c r="L5" s="193"/>
      <c r="M5" s="193"/>
      <c r="N5" s="193"/>
      <c r="O5" s="193"/>
      <c r="P5" s="193"/>
      <c r="Q5" s="193"/>
      <c r="R5" s="193"/>
      <c r="S5" s="193"/>
      <c r="T5" s="193"/>
      <c r="U5" s="193"/>
      <c r="V5" s="193"/>
      <c r="W5" s="193"/>
      <c r="X5" s="193"/>
      <c r="Y5" s="193"/>
      <c r="Z5" s="193"/>
    </row>
    <row r="6" spans="1:26" ht="27" x14ac:dyDescent="0.25">
      <c r="A6" s="266">
        <v>3</v>
      </c>
      <c r="B6" s="271" t="s">
        <v>10</v>
      </c>
      <c r="C6" s="272">
        <f>IF(C5&gt;C4,0,C4-C5)</f>
        <v>0</v>
      </c>
      <c r="D6" s="248"/>
      <c r="E6" s="273"/>
      <c r="F6" s="262"/>
      <c r="G6" s="193"/>
      <c r="H6" s="193"/>
      <c r="I6" s="193"/>
      <c r="J6" s="193"/>
      <c r="K6" s="193"/>
      <c r="L6" s="193"/>
      <c r="M6" s="193"/>
      <c r="N6" s="193"/>
      <c r="O6" s="193"/>
      <c r="P6" s="193"/>
      <c r="Q6" s="193"/>
      <c r="R6" s="193"/>
      <c r="S6" s="193"/>
      <c r="T6" s="193"/>
      <c r="U6" s="193"/>
      <c r="V6" s="193"/>
      <c r="W6" s="193"/>
      <c r="X6" s="193"/>
      <c r="Y6" s="193"/>
      <c r="Z6" s="193"/>
    </row>
    <row r="7" spans="1:26" x14ac:dyDescent="0.25">
      <c r="A7" s="249"/>
      <c r="B7" s="274" t="s">
        <v>11</v>
      </c>
      <c r="C7" s="217"/>
      <c r="D7" s="248"/>
      <c r="E7" s="220"/>
      <c r="F7" s="268"/>
      <c r="G7" s="193"/>
      <c r="H7" s="193"/>
      <c r="I7" s="193"/>
      <c r="J7" s="193"/>
      <c r="K7" s="193"/>
      <c r="L7" s="193"/>
      <c r="M7" s="193"/>
      <c r="N7" s="193"/>
      <c r="O7" s="193"/>
      <c r="P7" s="193"/>
      <c r="Q7" s="193"/>
      <c r="R7" s="193"/>
      <c r="S7" s="193"/>
      <c r="T7" s="193"/>
      <c r="U7" s="193"/>
      <c r="V7" s="193"/>
      <c r="W7" s="193"/>
      <c r="X7" s="193"/>
      <c r="Y7" s="193"/>
      <c r="Z7" s="193"/>
    </row>
    <row r="8" spans="1:26" x14ac:dyDescent="0.25">
      <c r="A8" s="232">
        <v>4</v>
      </c>
      <c r="B8" s="270" t="s">
        <v>12</v>
      </c>
      <c r="C8" s="114"/>
      <c r="D8" s="269"/>
      <c r="E8" s="261"/>
      <c r="F8" s="262"/>
      <c r="G8" s="193"/>
      <c r="H8" s="193"/>
      <c r="I8" s="193"/>
      <c r="J8" s="193"/>
      <c r="K8" s="193"/>
      <c r="L8" s="193"/>
      <c r="M8" s="193"/>
      <c r="N8" s="193"/>
      <c r="O8" s="193"/>
      <c r="P8" s="193"/>
      <c r="Q8" s="193"/>
      <c r="R8" s="193"/>
      <c r="S8" s="193"/>
      <c r="T8" s="193"/>
      <c r="U8" s="193"/>
      <c r="V8" s="193"/>
      <c r="W8" s="193"/>
      <c r="X8" s="193"/>
      <c r="Y8" s="193"/>
      <c r="Z8" s="193"/>
    </row>
    <row r="9" spans="1:26" ht="24.75" x14ac:dyDescent="0.25">
      <c r="A9" s="199">
        <v>5</v>
      </c>
      <c r="B9" s="200" t="s">
        <v>13</v>
      </c>
      <c r="C9" s="264">
        <f>SUM(C6+C8)</f>
        <v>0</v>
      </c>
      <c r="D9" s="265"/>
      <c r="E9" s="220"/>
      <c r="F9" s="258"/>
      <c r="G9" s="193"/>
      <c r="H9" s="193"/>
      <c r="I9" s="193"/>
      <c r="J9" s="193"/>
      <c r="K9" s="193"/>
      <c r="L9" s="193"/>
      <c r="M9" s="193"/>
      <c r="N9" s="193"/>
      <c r="O9" s="193"/>
      <c r="P9" s="193"/>
      <c r="Q9" s="193"/>
      <c r="R9" s="193"/>
      <c r="S9" s="193"/>
      <c r="T9" s="193"/>
      <c r="U9" s="193"/>
      <c r="V9" s="193"/>
      <c r="W9" s="193"/>
      <c r="X9" s="193"/>
      <c r="Y9" s="193"/>
      <c r="Z9" s="193"/>
    </row>
    <row r="10" spans="1:26" ht="24.75" x14ac:dyDescent="0.25">
      <c r="A10" s="199">
        <v>6</v>
      </c>
      <c r="B10" s="200" t="s">
        <v>14</v>
      </c>
      <c r="C10" s="222">
        <f>SUM(C9*0.2)</f>
        <v>0</v>
      </c>
      <c r="D10" s="265"/>
      <c r="E10" s="220"/>
      <c r="F10" s="220"/>
      <c r="G10" s="193"/>
      <c r="H10" s="193"/>
      <c r="I10" s="193"/>
      <c r="J10" s="193"/>
      <c r="K10" s="193"/>
      <c r="L10" s="193"/>
      <c r="M10" s="193"/>
      <c r="N10" s="193"/>
      <c r="O10" s="193"/>
      <c r="P10" s="193"/>
      <c r="Q10" s="193"/>
      <c r="R10" s="193"/>
      <c r="S10" s="193"/>
      <c r="T10" s="193"/>
      <c r="U10" s="193"/>
      <c r="V10" s="193"/>
      <c r="W10" s="193"/>
      <c r="X10" s="193"/>
      <c r="Y10" s="193"/>
      <c r="Z10" s="193"/>
    </row>
    <row r="11" spans="1:26" ht="24.75" x14ac:dyDescent="0.25">
      <c r="A11" s="266">
        <v>7</v>
      </c>
      <c r="B11" s="267" t="s">
        <v>15</v>
      </c>
      <c r="C11" s="222">
        <f>SUM(C9-C10)</f>
        <v>0</v>
      </c>
      <c r="D11" s="265"/>
      <c r="E11" s="220"/>
      <c r="F11" s="220"/>
      <c r="G11" s="193"/>
      <c r="H11" s="193"/>
      <c r="I11" s="193"/>
      <c r="J11" s="193"/>
      <c r="K11" s="193"/>
      <c r="L11" s="193"/>
      <c r="M11" s="193"/>
      <c r="N11" s="193"/>
      <c r="O11" s="193"/>
      <c r="P11" s="193"/>
      <c r="Q11" s="193"/>
      <c r="R11" s="193"/>
      <c r="S11" s="193"/>
      <c r="T11" s="193"/>
      <c r="U11" s="193"/>
      <c r="V11" s="193"/>
      <c r="W11" s="193"/>
      <c r="X11" s="193"/>
      <c r="Y11" s="193"/>
      <c r="Z11" s="193"/>
    </row>
    <row r="12" spans="1:26" x14ac:dyDescent="0.25">
      <c r="A12" s="245"/>
      <c r="B12" s="246" t="s">
        <v>16</v>
      </c>
      <c r="C12" s="247"/>
      <c r="D12" s="248"/>
      <c r="E12" s="220"/>
      <c r="F12" s="268"/>
      <c r="G12" s="193"/>
      <c r="H12" s="193"/>
      <c r="I12" s="193"/>
      <c r="J12" s="193"/>
      <c r="K12" s="193"/>
      <c r="L12" s="193"/>
      <c r="M12" s="193"/>
      <c r="N12" s="193"/>
      <c r="O12" s="193"/>
      <c r="P12" s="193"/>
      <c r="Q12" s="193"/>
      <c r="R12" s="193"/>
      <c r="S12" s="193"/>
      <c r="T12" s="193"/>
      <c r="U12" s="193"/>
      <c r="V12" s="193"/>
      <c r="W12" s="193"/>
      <c r="X12" s="193"/>
      <c r="Y12" s="193"/>
      <c r="Z12" s="193"/>
    </row>
    <row r="13" spans="1:26" x14ac:dyDescent="0.25">
      <c r="A13" s="232">
        <v>8</v>
      </c>
      <c r="B13" s="200" t="s">
        <v>17</v>
      </c>
      <c r="C13" s="115"/>
      <c r="D13" s="239"/>
      <c r="E13" s="220"/>
      <c r="F13" s="263"/>
      <c r="G13" s="193"/>
      <c r="H13" s="193"/>
      <c r="I13" s="193"/>
      <c r="J13" s="193"/>
      <c r="K13" s="193"/>
      <c r="L13" s="193"/>
      <c r="M13" s="193"/>
      <c r="N13" s="193"/>
      <c r="O13" s="193"/>
      <c r="P13" s="193"/>
      <c r="Q13" s="193"/>
      <c r="R13" s="193"/>
      <c r="S13" s="193"/>
      <c r="T13" s="193"/>
      <c r="U13" s="193"/>
      <c r="V13" s="193"/>
      <c r="W13" s="193"/>
      <c r="X13" s="193"/>
      <c r="Y13" s="193"/>
      <c r="Z13" s="193"/>
    </row>
    <row r="14" spans="1:26" ht="24.75" x14ac:dyDescent="0.25">
      <c r="A14" s="205">
        <v>9</v>
      </c>
      <c r="B14" s="227" t="s">
        <v>18</v>
      </c>
      <c r="C14" s="260">
        <f>SUM(C11+C13)</f>
        <v>0</v>
      </c>
      <c r="D14" s="248"/>
      <c r="E14" s="231"/>
      <c r="F14" s="258"/>
      <c r="G14" s="193"/>
      <c r="H14" s="193"/>
      <c r="I14" s="193"/>
      <c r="J14" s="193"/>
      <c r="K14" s="193"/>
      <c r="L14" s="193"/>
      <c r="M14" s="193"/>
      <c r="N14" s="193"/>
      <c r="O14" s="193"/>
      <c r="P14" s="193"/>
      <c r="Q14" s="193"/>
      <c r="R14" s="193"/>
      <c r="S14" s="193"/>
      <c r="T14" s="193"/>
      <c r="U14" s="193"/>
      <c r="V14" s="193"/>
      <c r="W14" s="193"/>
      <c r="X14" s="193"/>
      <c r="Y14" s="193"/>
      <c r="Z14" s="193"/>
    </row>
    <row r="15" spans="1:26" ht="18.75" customHeight="1" x14ac:dyDescent="0.25">
      <c r="A15" s="249"/>
      <c r="B15" s="250" t="s">
        <v>19</v>
      </c>
      <c r="C15" s="251"/>
      <c r="D15" s="248"/>
      <c r="E15" s="261"/>
      <c r="F15" s="262"/>
      <c r="G15" s="193"/>
      <c r="H15" s="193"/>
      <c r="I15" s="193"/>
      <c r="J15" s="193"/>
      <c r="K15" s="193"/>
      <c r="L15" s="193"/>
      <c r="M15" s="193"/>
      <c r="N15" s="193"/>
      <c r="O15" s="193"/>
      <c r="P15" s="193"/>
      <c r="Q15" s="193"/>
      <c r="R15" s="193"/>
      <c r="S15" s="193"/>
      <c r="T15" s="193"/>
      <c r="U15" s="193"/>
      <c r="V15" s="193"/>
      <c r="W15" s="193"/>
      <c r="X15" s="193"/>
      <c r="Y15" s="193"/>
      <c r="Z15" s="193"/>
    </row>
    <row r="16" spans="1:26" x14ac:dyDescent="0.25">
      <c r="A16" s="259">
        <v>10</v>
      </c>
      <c r="B16" s="200" t="s">
        <v>20</v>
      </c>
      <c r="C16" s="115"/>
      <c r="D16" s="239"/>
      <c r="E16" s="220"/>
      <c r="F16" s="258"/>
      <c r="G16" s="193"/>
      <c r="H16" s="193"/>
      <c r="I16" s="193"/>
      <c r="J16" s="193"/>
      <c r="K16" s="193"/>
      <c r="L16" s="193"/>
      <c r="M16" s="193"/>
      <c r="N16" s="193"/>
      <c r="O16" s="193"/>
      <c r="P16" s="193"/>
      <c r="Q16" s="193"/>
      <c r="R16" s="193"/>
      <c r="S16" s="193"/>
      <c r="T16" s="193"/>
      <c r="U16" s="193"/>
      <c r="V16" s="193"/>
      <c r="W16" s="193"/>
      <c r="X16" s="193"/>
      <c r="Y16" s="193"/>
      <c r="Z16" s="193"/>
    </row>
    <row r="17" spans="1:26" x14ac:dyDescent="0.25">
      <c r="A17" s="255"/>
      <c r="B17" s="256" t="s">
        <v>21</v>
      </c>
      <c r="C17" s="257"/>
      <c r="D17" s="248"/>
      <c r="E17" s="231"/>
      <c r="F17" s="258"/>
      <c r="G17" s="193"/>
      <c r="H17" s="193"/>
      <c r="I17" s="193"/>
      <c r="J17" s="193"/>
      <c r="K17" s="193"/>
      <c r="L17" s="193"/>
      <c r="M17" s="193"/>
      <c r="N17" s="193"/>
      <c r="O17" s="193"/>
      <c r="P17" s="193"/>
      <c r="Q17" s="193"/>
      <c r="R17" s="193"/>
      <c r="S17" s="193"/>
      <c r="T17" s="193"/>
      <c r="U17" s="193"/>
      <c r="V17" s="193"/>
      <c r="W17" s="193"/>
      <c r="X17" s="193"/>
      <c r="Y17" s="193"/>
      <c r="Z17" s="193"/>
    </row>
    <row r="18" spans="1:26" x14ac:dyDescent="0.25">
      <c r="A18" s="212">
        <v>11</v>
      </c>
      <c r="B18" s="254" t="s">
        <v>22</v>
      </c>
      <c r="C18" s="117"/>
      <c r="D18" s="253"/>
      <c r="E18" s="220"/>
      <c r="F18" s="220"/>
      <c r="G18" s="193"/>
      <c r="H18" s="193"/>
      <c r="I18" s="193"/>
      <c r="J18" s="193"/>
      <c r="K18" s="193"/>
      <c r="L18" s="193"/>
      <c r="M18" s="193"/>
      <c r="N18" s="193"/>
      <c r="O18" s="193"/>
      <c r="P18" s="193"/>
      <c r="Q18" s="193"/>
      <c r="R18" s="193"/>
      <c r="S18" s="193"/>
      <c r="T18" s="193"/>
      <c r="U18" s="193"/>
      <c r="V18" s="193"/>
      <c r="W18" s="193"/>
      <c r="X18" s="193"/>
      <c r="Y18" s="193"/>
      <c r="Z18" s="193"/>
    </row>
    <row r="19" spans="1:26" ht="16.5" customHeight="1" x14ac:dyDescent="0.25">
      <c r="A19" s="249"/>
      <c r="B19" s="250" t="s">
        <v>23</v>
      </c>
      <c r="C19" s="251"/>
      <c r="D19" s="252"/>
      <c r="E19" s="220"/>
      <c r="F19" s="220"/>
      <c r="G19" s="193"/>
      <c r="H19" s="193"/>
      <c r="I19" s="193"/>
      <c r="J19" s="193"/>
      <c r="K19" s="193"/>
      <c r="L19" s="193"/>
      <c r="M19" s="193"/>
      <c r="N19" s="193"/>
      <c r="O19" s="193"/>
      <c r="P19" s="193"/>
      <c r="Q19" s="193"/>
      <c r="R19" s="193"/>
      <c r="S19" s="193"/>
      <c r="T19" s="193"/>
      <c r="U19" s="193"/>
      <c r="V19" s="193"/>
      <c r="W19" s="193"/>
      <c r="X19" s="193"/>
      <c r="Y19" s="193"/>
      <c r="Z19" s="193"/>
    </row>
    <row r="20" spans="1:26" x14ac:dyDescent="0.25">
      <c r="A20" s="232">
        <v>12</v>
      </c>
      <c r="B20" s="200" t="s">
        <v>24</v>
      </c>
      <c r="C20" s="116"/>
      <c r="D20" s="219"/>
      <c r="E20" s="220"/>
      <c r="F20" s="231"/>
      <c r="G20" s="193"/>
      <c r="H20" s="193"/>
      <c r="I20" s="193"/>
      <c r="J20" s="193"/>
      <c r="K20" s="193"/>
      <c r="L20" s="193"/>
      <c r="M20" s="193"/>
      <c r="N20" s="193"/>
      <c r="O20" s="193"/>
      <c r="P20" s="193"/>
      <c r="Q20" s="193"/>
      <c r="R20" s="193"/>
      <c r="S20" s="193"/>
      <c r="T20" s="193"/>
      <c r="U20" s="193"/>
      <c r="V20" s="193"/>
      <c r="W20" s="193"/>
      <c r="X20" s="193"/>
      <c r="Y20" s="193"/>
      <c r="Z20" s="193"/>
    </row>
    <row r="21" spans="1:26" ht="23.25" customHeight="1" x14ac:dyDescent="0.25">
      <c r="A21" s="240">
        <v>13</v>
      </c>
      <c r="B21" s="241" t="s">
        <v>25</v>
      </c>
      <c r="C21" s="242">
        <f>IF(C2="Select", "Elderly or Disabled?",(IF(C2="No",0,IF(C20&lt;35,0,IF(AND(C20&gt;=35.01,C20&lt;=200),165,C20-35)))))</f>
        <v>0</v>
      </c>
      <c r="D21" s="243"/>
      <c r="E21" s="220"/>
      <c r="F21" s="244"/>
      <c r="G21" s="193"/>
      <c r="H21" s="193"/>
      <c r="I21" s="193"/>
      <c r="J21" s="193"/>
      <c r="K21" s="193"/>
      <c r="L21" s="193"/>
      <c r="M21" s="193"/>
      <c r="N21" s="193"/>
      <c r="O21" s="193"/>
      <c r="P21" s="193"/>
      <c r="Q21" s="193"/>
      <c r="R21" s="193"/>
      <c r="S21" s="193"/>
      <c r="T21" s="193"/>
      <c r="U21" s="193"/>
      <c r="V21" s="193"/>
      <c r="W21" s="193"/>
      <c r="X21" s="193"/>
      <c r="Y21" s="193"/>
      <c r="Z21" s="193"/>
    </row>
    <row r="22" spans="1:26" ht="15" customHeight="1" x14ac:dyDescent="0.25">
      <c r="A22" s="245"/>
      <c r="B22" s="246" t="s">
        <v>26</v>
      </c>
      <c r="C22" s="247"/>
      <c r="D22" s="248"/>
      <c r="E22" s="193"/>
      <c r="F22" s="193"/>
      <c r="G22" s="193"/>
      <c r="H22" s="193"/>
      <c r="I22" s="193"/>
      <c r="J22" s="193"/>
      <c r="K22" s="193"/>
      <c r="L22" s="193"/>
      <c r="M22" s="193"/>
      <c r="N22" s="193"/>
      <c r="O22" s="193"/>
      <c r="P22" s="193"/>
      <c r="Q22" s="193"/>
      <c r="R22" s="193"/>
      <c r="S22" s="193"/>
      <c r="T22" s="193"/>
      <c r="U22" s="193"/>
      <c r="V22" s="193"/>
      <c r="W22" s="193"/>
      <c r="X22" s="193"/>
      <c r="Y22" s="193"/>
      <c r="Z22" s="193"/>
    </row>
    <row r="23" spans="1:26" ht="15.75" customHeight="1" x14ac:dyDescent="0.25">
      <c r="A23" s="232">
        <v>14</v>
      </c>
      <c r="B23" s="221" t="s">
        <v>27</v>
      </c>
      <c r="C23" s="121"/>
      <c r="D23" s="239"/>
      <c r="E23" s="193"/>
      <c r="F23" s="193"/>
      <c r="G23" s="193"/>
      <c r="H23" s="193"/>
      <c r="I23" s="193"/>
      <c r="J23" s="193"/>
      <c r="K23" s="193"/>
      <c r="L23" s="193"/>
      <c r="M23" s="193"/>
      <c r="N23" s="193"/>
      <c r="O23" s="193"/>
      <c r="P23" s="193"/>
      <c r="Q23" s="193"/>
      <c r="R23" s="193"/>
      <c r="S23" s="193"/>
      <c r="T23" s="193"/>
      <c r="U23" s="193"/>
      <c r="V23" s="193"/>
      <c r="W23" s="193"/>
      <c r="X23" s="193"/>
      <c r="Y23" s="193"/>
      <c r="Z23" s="193"/>
    </row>
    <row r="24" spans="1:26" ht="26.25" customHeight="1" x14ac:dyDescent="0.25">
      <c r="A24" s="205">
        <v>15</v>
      </c>
      <c r="B24" s="206" t="s">
        <v>28</v>
      </c>
      <c r="C24" s="233">
        <f>IF(C18="Select", "Standard Deduction?",(IF((C14-C16-C18-C21-C23)&lt;=0, 0, C14-C16-C18-C21-C23)))</f>
        <v>0</v>
      </c>
      <c r="D24" s="234"/>
      <c r="E24" s="216"/>
      <c r="F24" s="217"/>
      <c r="G24" s="193"/>
      <c r="H24" s="193"/>
      <c r="I24" s="193"/>
      <c r="J24" s="193"/>
      <c r="K24" s="193"/>
      <c r="L24" s="193"/>
      <c r="M24" s="193"/>
      <c r="N24" s="193"/>
      <c r="O24" s="193"/>
      <c r="P24" s="193"/>
      <c r="Q24" s="193"/>
      <c r="R24" s="193"/>
      <c r="S24" s="193"/>
      <c r="T24" s="193"/>
      <c r="U24" s="193"/>
      <c r="V24" s="193"/>
      <c r="W24" s="193"/>
      <c r="X24" s="193"/>
      <c r="Y24" s="193"/>
      <c r="Z24" s="193"/>
    </row>
    <row r="25" spans="1:26" ht="17.25" customHeight="1" x14ac:dyDescent="0.25">
      <c r="A25" s="235"/>
      <c r="B25" s="236" t="s">
        <v>29</v>
      </c>
      <c r="C25" s="237"/>
      <c r="D25" s="238"/>
      <c r="E25" s="217"/>
      <c r="F25" s="231"/>
      <c r="G25" s="193"/>
      <c r="H25" s="193"/>
      <c r="I25" s="193"/>
      <c r="J25" s="193"/>
      <c r="K25" s="193"/>
      <c r="L25" s="193"/>
      <c r="M25" s="193"/>
      <c r="N25" s="193"/>
      <c r="O25" s="193"/>
      <c r="P25" s="193"/>
      <c r="Q25" s="193"/>
      <c r="R25" s="193"/>
      <c r="S25" s="193"/>
      <c r="T25" s="193"/>
      <c r="U25" s="193"/>
      <c r="V25" s="193"/>
      <c r="W25" s="193"/>
      <c r="X25" s="193"/>
      <c r="Y25" s="193"/>
      <c r="Z25" s="193"/>
    </row>
    <row r="26" spans="1:26" ht="15.75" customHeight="1" x14ac:dyDescent="0.25">
      <c r="A26" s="232">
        <v>16</v>
      </c>
      <c r="B26" s="200" t="s">
        <v>30</v>
      </c>
      <c r="C26" s="118"/>
      <c r="D26" s="192"/>
      <c r="E26" s="193"/>
      <c r="F26" s="231"/>
      <c r="G26" s="193"/>
      <c r="H26" s="193"/>
      <c r="I26" s="193"/>
      <c r="J26" s="193"/>
      <c r="K26" s="193"/>
      <c r="L26" s="193"/>
      <c r="M26" s="193"/>
      <c r="N26" s="193"/>
      <c r="O26" s="193"/>
      <c r="P26" s="193"/>
      <c r="Q26" s="193"/>
      <c r="R26" s="193"/>
      <c r="S26" s="193"/>
      <c r="T26" s="193"/>
      <c r="U26" s="193"/>
      <c r="V26" s="193"/>
      <c r="W26" s="193"/>
      <c r="X26" s="193"/>
      <c r="Y26" s="193"/>
      <c r="Z26" s="193"/>
    </row>
    <row r="27" spans="1:26" ht="15.75" customHeight="1" x14ac:dyDescent="0.25">
      <c r="A27" s="212">
        <v>17</v>
      </c>
      <c r="B27" s="213" t="s">
        <v>86</v>
      </c>
      <c r="C27" s="214">
        <f>594</f>
        <v>594</v>
      </c>
      <c r="D27" s="215"/>
      <c r="E27" s="216"/>
      <c r="F27" s="217"/>
      <c r="G27" s="193"/>
      <c r="H27" s="193"/>
      <c r="I27" s="193"/>
      <c r="J27" s="193"/>
      <c r="K27" s="193"/>
      <c r="L27" s="193"/>
      <c r="M27" s="193"/>
      <c r="N27" s="193"/>
      <c r="O27" s="193"/>
      <c r="P27" s="193"/>
      <c r="Q27" s="193"/>
      <c r="R27" s="193"/>
      <c r="S27" s="193"/>
      <c r="T27" s="193"/>
      <c r="U27" s="193"/>
      <c r="V27" s="193"/>
      <c r="W27" s="193"/>
      <c r="X27" s="193"/>
      <c r="Y27" s="193"/>
      <c r="Z27" s="193"/>
    </row>
    <row r="28" spans="1:26" ht="15.75" customHeight="1" x14ac:dyDescent="0.25">
      <c r="A28" s="199">
        <v>18</v>
      </c>
      <c r="B28" s="200" t="s">
        <v>32</v>
      </c>
      <c r="C28" s="218">
        <f>SUM(C26:C27)</f>
        <v>594</v>
      </c>
      <c r="D28" s="219"/>
      <c r="E28" s="220"/>
      <c r="F28" s="220"/>
      <c r="G28" s="193"/>
      <c r="H28" s="193"/>
      <c r="I28" s="193"/>
      <c r="J28" s="193"/>
      <c r="K28" s="193"/>
      <c r="L28" s="193"/>
      <c r="M28" s="193"/>
      <c r="N28" s="193"/>
      <c r="O28" s="193"/>
      <c r="P28" s="193"/>
      <c r="Q28" s="193"/>
      <c r="R28" s="193"/>
      <c r="S28" s="193"/>
      <c r="T28" s="193"/>
      <c r="U28" s="193"/>
      <c r="V28" s="193"/>
      <c r="W28" s="193"/>
      <c r="X28" s="193"/>
      <c r="Y28" s="193"/>
      <c r="Z28" s="193"/>
    </row>
    <row r="29" spans="1:26" ht="26.25" customHeight="1" x14ac:dyDescent="0.25">
      <c r="A29" s="199">
        <v>19</v>
      </c>
      <c r="B29" s="221" t="s">
        <v>33</v>
      </c>
      <c r="C29" s="222">
        <f>C24/2</f>
        <v>0</v>
      </c>
      <c r="D29" s="223"/>
      <c r="E29" s="224"/>
      <c r="F29" s="224"/>
      <c r="G29" s="193"/>
      <c r="H29" s="193"/>
      <c r="I29" s="193"/>
      <c r="J29" s="193"/>
      <c r="K29" s="193"/>
      <c r="L29" s="193"/>
      <c r="M29" s="193"/>
      <c r="N29" s="193"/>
      <c r="O29" s="193"/>
      <c r="P29" s="193"/>
      <c r="Q29" s="193"/>
      <c r="R29" s="193"/>
      <c r="S29" s="193"/>
      <c r="T29" s="193"/>
      <c r="U29" s="193"/>
      <c r="V29" s="193"/>
      <c r="W29" s="193"/>
      <c r="X29" s="193"/>
      <c r="Y29" s="193"/>
      <c r="Z29" s="193"/>
    </row>
    <row r="30" spans="1:26" ht="27.75" customHeight="1" x14ac:dyDescent="0.25">
      <c r="A30" s="199">
        <v>20</v>
      </c>
      <c r="B30" s="221" t="s">
        <v>94</v>
      </c>
      <c r="C30" s="222">
        <f>IF(SUM(C28-C29)&lt;0,0,SUM(C28-C29))</f>
        <v>594</v>
      </c>
      <c r="D30" s="192"/>
      <c r="E30" s="192"/>
      <c r="F30" s="192"/>
      <c r="G30" s="193"/>
      <c r="H30" s="193"/>
      <c r="I30" s="193"/>
      <c r="J30" s="193"/>
      <c r="K30" s="193"/>
      <c r="L30" s="193"/>
      <c r="M30" s="193"/>
      <c r="N30" s="193"/>
      <c r="O30" s="193"/>
      <c r="P30" s="193"/>
      <c r="Q30" s="193"/>
      <c r="R30" s="193"/>
      <c r="S30" s="193"/>
      <c r="T30" s="193"/>
      <c r="U30" s="193"/>
      <c r="V30" s="193"/>
      <c r="W30" s="193"/>
      <c r="X30" s="193"/>
      <c r="Y30" s="193"/>
      <c r="Z30" s="193"/>
    </row>
    <row r="31" spans="1:26" ht="30.75" customHeight="1" x14ac:dyDescent="0.25">
      <c r="A31" s="225">
        <v>21</v>
      </c>
      <c r="B31" s="221" t="s">
        <v>93</v>
      </c>
      <c r="C31" s="226">
        <f>IF(C2="Select","Elderly or Disabled?",IF(C2="Yes",C30,IF(C30&gt;=744,744,C30)))</f>
        <v>594</v>
      </c>
      <c r="D31" s="192"/>
      <c r="E31" s="192"/>
      <c r="F31" s="192"/>
      <c r="G31" s="193"/>
      <c r="H31" s="193"/>
      <c r="I31" s="193"/>
      <c r="J31" s="193"/>
      <c r="K31" s="193"/>
      <c r="L31" s="193"/>
      <c r="M31" s="193"/>
      <c r="N31" s="193"/>
      <c r="O31" s="193"/>
      <c r="P31" s="193"/>
      <c r="Q31" s="193"/>
      <c r="R31" s="193"/>
      <c r="S31" s="193"/>
      <c r="T31" s="193"/>
      <c r="U31" s="193"/>
      <c r="V31" s="193"/>
      <c r="W31" s="193"/>
      <c r="X31" s="193"/>
      <c r="Y31" s="193"/>
      <c r="Z31" s="193"/>
    </row>
    <row r="32" spans="1:26" ht="39" customHeight="1" x14ac:dyDescent="0.25">
      <c r="A32" s="205">
        <v>22</v>
      </c>
      <c r="B32" s="227" t="s">
        <v>92</v>
      </c>
      <c r="C32" s="228">
        <f>MAX(0,C24-C31)</f>
        <v>0</v>
      </c>
      <c r="D32" s="192"/>
      <c r="E32" s="192"/>
      <c r="F32" s="192"/>
      <c r="G32" s="193"/>
      <c r="H32" s="193"/>
      <c r="I32" s="193"/>
      <c r="J32" s="193"/>
      <c r="K32" s="193"/>
      <c r="L32" s="193"/>
      <c r="M32" s="193"/>
      <c r="N32" s="193"/>
      <c r="O32" s="193"/>
      <c r="P32" s="193"/>
      <c r="Q32" s="193"/>
      <c r="R32" s="193"/>
      <c r="S32" s="193"/>
      <c r="T32" s="193"/>
      <c r="U32" s="193"/>
      <c r="V32" s="193"/>
      <c r="W32" s="193"/>
      <c r="X32" s="193"/>
      <c r="Y32" s="193"/>
      <c r="Z32" s="193"/>
    </row>
    <row r="33" spans="1:26" ht="17.25" customHeight="1" x14ac:dyDescent="0.25">
      <c r="A33" s="229" t="s">
        <v>34</v>
      </c>
      <c r="B33" s="230"/>
      <c r="C33" s="230"/>
      <c r="D33" s="192"/>
      <c r="E33" s="192"/>
      <c r="F33" s="192"/>
      <c r="G33" s="193"/>
      <c r="H33" s="193"/>
      <c r="I33" s="193"/>
      <c r="J33" s="193"/>
      <c r="K33" s="193"/>
      <c r="L33" s="193"/>
      <c r="M33" s="193"/>
      <c r="N33" s="193"/>
      <c r="O33" s="193"/>
      <c r="P33" s="193"/>
      <c r="Q33" s="193"/>
      <c r="R33" s="193"/>
      <c r="S33" s="193"/>
      <c r="T33" s="193"/>
      <c r="U33" s="193"/>
      <c r="V33" s="193"/>
      <c r="W33" s="193"/>
      <c r="X33" s="193"/>
      <c r="Y33" s="193"/>
      <c r="Z33" s="193"/>
    </row>
    <row r="34" spans="1:26" ht="15.75" customHeight="1" x14ac:dyDescent="0.25">
      <c r="A34" s="197">
        <v>23</v>
      </c>
      <c r="B34" s="211" t="s">
        <v>35</v>
      </c>
      <c r="C34" s="122"/>
      <c r="D34" s="192"/>
      <c r="E34" s="192"/>
      <c r="F34" s="192"/>
      <c r="G34" s="193"/>
      <c r="H34" s="193"/>
      <c r="I34" s="193"/>
      <c r="J34" s="193"/>
      <c r="K34" s="193"/>
      <c r="L34" s="193"/>
      <c r="M34" s="193"/>
      <c r="N34" s="193"/>
      <c r="O34" s="193"/>
      <c r="P34" s="193"/>
      <c r="Q34" s="193"/>
      <c r="R34" s="193"/>
      <c r="S34" s="193"/>
      <c r="T34" s="193"/>
      <c r="U34" s="193"/>
      <c r="V34" s="193"/>
      <c r="W34" s="193"/>
      <c r="X34" s="193"/>
      <c r="Y34" s="193"/>
      <c r="Z34" s="193"/>
    </row>
    <row r="35" spans="1:26" ht="15.75" customHeight="1" x14ac:dyDescent="0.25">
      <c r="A35" s="199" t="s">
        <v>87</v>
      </c>
      <c r="B35" s="200" t="s">
        <v>37</v>
      </c>
      <c r="C35" s="201" t="str">
        <f>(IF(C34="","# of HH",(IF(C34=1,298,IF(C34=2,546,IF(C34=3,785,IF(C34=4,994,IF(C34=5,1183,IF(C34=6,1421,IF(C34=7,1571,IF(C34=8,1789,IF(C34&gt;8,((C34-8)*218)+1789))))))))))))</f>
        <v># of HH</v>
      </c>
      <c r="D35" s="192"/>
      <c r="E35" s="192"/>
      <c r="F35" s="192"/>
      <c r="G35" s="193"/>
      <c r="H35" s="193"/>
      <c r="I35" s="193"/>
      <c r="J35" s="193"/>
      <c r="K35" s="193"/>
      <c r="L35" s="193"/>
      <c r="M35" s="193"/>
      <c r="N35" s="193"/>
      <c r="O35" s="193"/>
      <c r="P35" s="193"/>
      <c r="Q35" s="193"/>
      <c r="R35" s="193"/>
      <c r="S35" s="193"/>
      <c r="T35" s="193"/>
      <c r="U35" s="193"/>
      <c r="V35" s="193"/>
      <c r="W35" s="193"/>
      <c r="X35" s="193"/>
      <c r="Y35" s="193"/>
      <c r="Z35" s="193"/>
    </row>
    <row r="36" spans="1:26" ht="15.75" customHeight="1" x14ac:dyDescent="0.25">
      <c r="A36" s="199" t="s">
        <v>88</v>
      </c>
      <c r="B36" s="200" t="s">
        <v>39</v>
      </c>
      <c r="C36" s="202" t="str">
        <f>(IF(C34="","100% FPL",(IF(C34=1,1305,IF(C34=2,1763,IF(C34=3,2221,IF(C34=4,2680,IF(C34=5,3138,IF(C34=6,3596,IF(C34=7,4055,IF(C34=8,4513,IF(C34&gt;8,((C34-8)*459)+4513))))))))))))</f>
        <v>100% FPL</v>
      </c>
      <c r="D36" s="192"/>
      <c r="E36" s="192"/>
      <c r="F36" s="192"/>
      <c r="G36" s="193"/>
      <c r="H36" s="193"/>
      <c r="I36" s="193"/>
      <c r="J36" s="193"/>
      <c r="K36" s="193"/>
      <c r="L36" s="193"/>
      <c r="M36" s="193"/>
      <c r="N36" s="193"/>
      <c r="O36" s="193"/>
      <c r="P36" s="193"/>
      <c r="Q36" s="193"/>
      <c r="R36" s="193"/>
      <c r="S36" s="193"/>
      <c r="T36" s="193"/>
      <c r="U36" s="193"/>
      <c r="V36" s="193"/>
      <c r="W36" s="193"/>
      <c r="X36" s="193"/>
      <c r="Y36" s="193"/>
      <c r="Z36" s="193"/>
    </row>
    <row r="37" spans="1:26" ht="28.5" customHeight="1" x14ac:dyDescent="0.25">
      <c r="A37" s="199">
        <v>25</v>
      </c>
      <c r="B37" s="200" t="s">
        <v>91</v>
      </c>
      <c r="C37" s="203">
        <f>(C32*0.3)</f>
        <v>0</v>
      </c>
      <c r="D37" s="204"/>
      <c r="E37" s="192"/>
      <c r="F37" s="192"/>
      <c r="G37" s="193"/>
      <c r="H37" s="193"/>
      <c r="I37" s="193"/>
      <c r="J37" s="193"/>
      <c r="K37" s="193"/>
      <c r="L37" s="193"/>
      <c r="M37" s="193"/>
      <c r="N37" s="193"/>
      <c r="O37" s="193"/>
      <c r="P37" s="193"/>
      <c r="Q37" s="193"/>
      <c r="R37" s="193"/>
      <c r="S37" s="193"/>
      <c r="T37" s="193"/>
      <c r="U37" s="193"/>
      <c r="V37" s="193"/>
      <c r="W37" s="193"/>
      <c r="X37" s="193"/>
      <c r="Y37" s="193"/>
      <c r="Z37" s="193"/>
    </row>
    <row r="38" spans="1:26" ht="31.5" customHeight="1" x14ac:dyDescent="0.25">
      <c r="A38" s="205">
        <v>26</v>
      </c>
      <c r="B38" s="206" t="s">
        <v>90</v>
      </c>
      <c r="C38" s="207" t="e">
        <f>IF(C37&gt;C35, 0, MAX(0, FLOOR(C35-C37, 1)))</f>
        <v>#VALUE!</v>
      </c>
      <c r="D38" s="208" t="e">
        <f>IF(AND(C38&gt;=0,C38&lt;=24),24,0)</f>
        <v>#VALUE!</v>
      </c>
      <c r="E38" s="192"/>
      <c r="F38" s="192"/>
      <c r="G38" s="193"/>
      <c r="H38" s="193"/>
      <c r="I38" s="193"/>
      <c r="J38" s="193"/>
      <c r="K38" s="193"/>
      <c r="L38" s="193"/>
      <c r="M38" s="193"/>
      <c r="N38" s="193"/>
      <c r="O38" s="193"/>
      <c r="P38" s="193"/>
      <c r="Q38" s="193"/>
      <c r="R38" s="193"/>
      <c r="S38" s="193"/>
      <c r="T38" s="193"/>
      <c r="U38" s="193"/>
      <c r="V38" s="193"/>
      <c r="W38" s="193"/>
      <c r="X38" s="193"/>
      <c r="Y38" s="193"/>
      <c r="Z38" s="193"/>
    </row>
    <row r="39" spans="1:26" ht="15.75" customHeight="1" x14ac:dyDescent="0.25">
      <c r="A39" s="209" t="s">
        <v>40</v>
      </c>
      <c r="B39" s="210"/>
      <c r="C39" s="210"/>
      <c r="D39" s="192"/>
      <c r="E39" s="192"/>
      <c r="F39" s="192"/>
      <c r="G39" s="193"/>
      <c r="H39" s="193"/>
      <c r="I39" s="193"/>
      <c r="J39" s="193"/>
      <c r="K39" s="193"/>
      <c r="L39" s="193"/>
      <c r="M39" s="193"/>
      <c r="N39" s="193"/>
      <c r="O39" s="193"/>
      <c r="P39" s="194"/>
      <c r="Q39" s="194"/>
      <c r="R39" s="193"/>
      <c r="S39" s="193"/>
      <c r="T39" s="193"/>
      <c r="U39" s="193"/>
      <c r="V39" s="193"/>
      <c r="W39" s="193"/>
      <c r="X39" s="193"/>
      <c r="Y39" s="193"/>
      <c r="Z39" s="193"/>
    </row>
    <row r="40" spans="1:26" ht="15.75" customHeight="1" x14ac:dyDescent="0.25">
      <c r="A40" s="197">
        <v>27</v>
      </c>
      <c r="B40" s="198" t="s">
        <v>41</v>
      </c>
      <c r="C40" s="123"/>
      <c r="D40" s="192"/>
      <c r="E40" s="192"/>
      <c r="F40" s="192"/>
      <c r="G40" s="193"/>
      <c r="H40" s="193"/>
      <c r="I40" s="193"/>
      <c r="J40" s="193"/>
      <c r="K40" s="193"/>
      <c r="L40" s="193"/>
      <c r="M40" s="193"/>
      <c r="N40" s="193"/>
      <c r="O40" s="193"/>
      <c r="P40" s="194"/>
      <c r="Q40" s="194"/>
      <c r="R40" s="193"/>
      <c r="S40" s="193"/>
      <c r="T40" s="193"/>
      <c r="U40" s="193"/>
      <c r="V40" s="193"/>
      <c r="W40" s="193"/>
      <c r="X40" s="193"/>
      <c r="Y40" s="193"/>
      <c r="Z40" s="193"/>
    </row>
    <row r="41" spans="1:26" ht="57" customHeight="1" x14ac:dyDescent="0.25">
      <c r="A41" s="188">
        <v>28</v>
      </c>
      <c r="B41" s="189" t="s">
        <v>89</v>
      </c>
      <c r="C41" s="190" t="str">
        <f>IF(C40="", "Date client applied?", (IF(D2="Select a Month", "Select Month",(IF(C40&lt;2,C38,ROUNDDOWN(((C38*(D3+1-(C40)))/D3),0))))))</f>
        <v>Date client applied?</v>
      </c>
      <c r="D41" s="191" t="str">
        <f>IF(AND(C41&gt;0, C41&lt;10),0,C41)</f>
        <v>Date client applied?</v>
      </c>
      <c r="E41" s="192"/>
      <c r="F41" s="192"/>
      <c r="G41" s="193"/>
      <c r="H41" s="193"/>
      <c r="I41" s="193"/>
      <c r="J41" s="193"/>
      <c r="K41" s="193"/>
      <c r="L41" s="193"/>
      <c r="M41" s="193"/>
      <c r="N41" s="193"/>
      <c r="O41" s="193"/>
      <c r="P41" s="194"/>
      <c r="Q41" s="194"/>
      <c r="R41" s="193"/>
      <c r="S41" s="193"/>
      <c r="T41" s="193"/>
      <c r="U41" s="193"/>
      <c r="V41" s="193"/>
      <c r="W41" s="193"/>
      <c r="X41" s="193"/>
      <c r="Y41" s="193"/>
      <c r="Z41" s="193"/>
    </row>
    <row r="42" spans="1:26" ht="15.75" customHeight="1" x14ac:dyDescent="0.25">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row>
    <row r="43" spans="1:26" ht="15.75" customHeight="1" x14ac:dyDescent="0.25">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row>
    <row r="44" spans="1:26" ht="15.75" customHeight="1" x14ac:dyDescent="0.25">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row>
    <row r="45" spans="1:26" ht="15.75" customHeight="1" x14ac:dyDescent="0.25">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row>
    <row r="46" spans="1:26" ht="15.75" customHeight="1" x14ac:dyDescent="0.25">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row>
    <row r="47" spans="1:26" ht="15.75" customHeight="1" x14ac:dyDescent="0.25">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row>
    <row r="48" spans="1:26" ht="15.75" customHeight="1" x14ac:dyDescent="0.25">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row>
    <row r="49" spans="1:26" ht="15.75" customHeight="1" x14ac:dyDescent="0.25">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row>
    <row r="50" spans="1:26" ht="15.75" customHeight="1" x14ac:dyDescent="0.25">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row>
    <row r="51" spans="1:26" ht="15.75" customHeight="1" x14ac:dyDescent="0.25">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row>
    <row r="52" spans="1:26" ht="15.75" customHeight="1" x14ac:dyDescent="0.25">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row>
    <row r="53" spans="1:26" ht="15.75" customHeight="1" x14ac:dyDescent="0.25">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row>
    <row r="54" spans="1:26" ht="15.75" customHeight="1" x14ac:dyDescent="0.25">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row>
    <row r="55" spans="1:26" ht="15.75" customHeight="1" x14ac:dyDescent="0.25">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row>
    <row r="56" spans="1:26" ht="15.75" customHeight="1" x14ac:dyDescent="0.25">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row>
    <row r="57" spans="1:26" ht="15.75" customHeight="1" x14ac:dyDescent="0.25">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row>
    <row r="58" spans="1:26" ht="15.75" customHeight="1" x14ac:dyDescent="0.25">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row>
    <row r="59" spans="1:26" ht="15.75" customHeight="1" x14ac:dyDescent="0.25">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row>
    <row r="60" spans="1:26" ht="15.75" customHeight="1" x14ac:dyDescent="0.25">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row>
    <row r="61" spans="1:26" ht="15.75" customHeight="1" x14ac:dyDescent="0.25">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row>
    <row r="62" spans="1:26" ht="15.75" customHeight="1" x14ac:dyDescent="0.25">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row>
    <row r="63" spans="1:26" ht="15.75" customHeight="1" x14ac:dyDescent="0.25">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row>
    <row r="64" spans="1:26" ht="15.75" customHeight="1" x14ac:dyDescent="0.25">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row>
    <row r="65" spans="1:26" ht="15.75" customHeight="1" x14ac:dyDescent="0.25">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row>
    <row r="66" spans="1:26" ht="15.75" customHeight="1" x14ac:dyDescent="0.25">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row>
    <row r="67" spans="1:26" ht="15.75" customHeight="1" x14ac:dyDescent="0.25">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row>
    <row r="68" spans="1:26" ht="15.75" customHeight="1" x14ac:dyDescent="0.25">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row>
    <row r="69" spans="1:26" ht="15.75" customHeight="1" x14ac:dyDescent="0.25">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row>
    <row r="70" spans="1:26" ht="15.75" customHeight="1" x14ac:dyDescent="0.25">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row>
    <row r="71" spans="1:26" ht="15.75" customHeight="1" x14ac:dyDescent="0.25">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row>
    <row r="72" spans="1:26" ht="15.75" customHeight="1" x14ac:dyDescent="0.25">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row>
    <row r="73" spans="1:26" ht="15.75" customHeight="1" x14ac:dyDescent="0.25">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row>
    <row r="74" spans="1:26" ht="15.75" customHeight="1" x14ac:dyDescent="0.25">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row>
    <row r="75" spans="1:26" ht="15.75" customHeight="1" x14ac:dyDescent="0.25">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row>
    <row r="76" spans="1:26" ht="15.75" customHeight="1" x14ac:dyDescent="0.25">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row>
    <row r="77" spans="1:26" ht="15.75" customHeight="1" x14ac:dyDescent="0.25">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row>
    <row r="78" spans="1:26" ht="15.75" customHeight="1" x14ac:dyDescent="0.25">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row>
    <row r="79" spans="1:26" ht="15.75" customHeight="1" x14ac:dyDescent="0.25">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row>
    <row r="80" spans="1:26" ht="15.75" customHeight="1" x14ac:dyDescent="0.25">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row>
    <row r="81" spans="1:26" ht="15.75" customHeight="1" x14ac:dyDescent="0.25">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row>
    <row r="82" spans="1:26" ht="15.75" customHeight="1" x14ac:dyDescent="0.25">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row>
    <row r="83" spans="1:26" ht="15.75" customHeight="1" x14ac:dyDescent="0.25">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row>
    <row r="84" spans="1:26" ht="15.75" customHeight="1" x14ac:dyDescent="0.25">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row>
    <row r="85" spans="1:26" ht="15.75" customHeight="1" x14ac:dyDescent="0.25">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row>
    <row r="86" spans="1:26" ht="15.75" customHeight="1" x14ac:dyDescent="0.25">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row>
    <row r="87" spans="1:26" ht="15.75" customHeight="1" x14ac:dyDescent="0.25">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row>
    <row r="88" spans="1:26" ht="15.75" customHeight="1" x14ac:dyDescent="0.25">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row>
    <row r="89" spans="1:26" ht="15.75" customHeight="1" x14ac:dyDescent="0.25">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row>
    <row r="90" spans="1:26" ht="15.75" customHeight="1" x14ac:dyDescent="0.25">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row>
    <row r="91" spans="1:26" ht="15.75" customHeight="1" x14ac:dyDescent="0.25">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row>
    <row r="92" spans="1:26" ht="15.75" customHeight="1" x14ac:dyDescent="0.2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row>
    <row r="93" spans="1:26" ht="15.75" customHeight="1" x14ac:dyDescent="0.25">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row>
    <row r="94" spans="1:26" ht="15.75" customHeight="1" x14ac:dyDescent="0.25">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row>
    <row r="95" spans="1:26" ht="15.75" customHeight="1" x14ac:dyDescent="0.2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row>
    <row r="96" spans="1:26" ht="15.75" customHeight="1" x14ac:dyDescent="0.25">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row>
    <row r="97" spans="1:26" ht="15.75" customHeight="1" x14ac:dyDescent="0.25">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row>
    <row r="98" spans="1:26" ht="15.75" customHeight="1" x14ac:dyDescent="0.25">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row>
    <row r="99" spans="1:26" ht="15.75" customHeight="1" x14ac:dyDescent="0.25">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row>
    <row r="100" spans="1:26" ht="15.75" customHeight="1" x14ac:dyDescent="0.25">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row>
    <row r="101" spans="1:26" ht="15.75" customHeight="1" x14ac:dyDescent="0.25">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row>
    <row r="102" spans="1:26" ht="15.75" customHeight="1" x14ac:dyDescent="0.25">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row>
    <row r="103" spans="1:26" ht="15.75" customHeight="1" x14ac:dyDescent="0.25">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row>
    <row r="104" spans="1:26" ht="15.75" customHeight="1" x14ac:dyDescent="0.25">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row>
    <row r="105" spans="1:26" ht="15.75" customHeight="1" x14ac:dyDescent="0.25">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row>
    <row r="106" spans="1:26" ht="15.75" customHeight="1" x14ac:dyDescent="0.25">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row>
    <row r="107" spans="1:26" ht="15.75" customHeight="1" x14ac:dyDescent="0.25">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row>
    <row r="108" spans="1:26" ht="15.75" customHeight="1" x14ac:dyDescent="0.25">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row>
    <row r="109" spans="1:26" ht="15.75" customHeight="1" x14ac:dyDescent="0.25">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row>
    <row r="110" spans="1:26" ht="15.75" customHeight="1" x14ac:dyDescent="0.25">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row>
    <row r="111" spans="1:26" ht="15.75" customHeight="1" x14ac:dyDescent="0.25">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row>
    <row r="112" spans="1:26" ht="15.75" customHeight="1" x14ac:dyDescent="0.25">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row>
    <row r="113" spans="1:26" ht="15.75" customHeight="1" x14ac:dyDescent="0.25">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row>
    <row r="114" spans="1:26" ht="15.75" customHeight="1" x14ac:dyDescent="0.25">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row>
    <row r="115" spans="1:26" ht="15.75" customHeight="1" x14ac:dyDescent="0.25">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row>
    <row r="116" spans="1:26" ht="15.75" customHeight="1" x14ac:dyDescent="0.25">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row>
    <row r="117" spans="1:26" ht="15.75" customHeight="1" x14ac:dyDescent="0.25">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row>
    <row r="118" spans="1:26" ht="15.75" customHeight="1" x14ac:dyDescent="0.25">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row>
    <row r="119" spans="1:26" ht="15.75" customHeight="1" x14ac:dyDescent="0.25">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row>
    <row r="120" spans="1:26" ht="15.75" customHeight="1" x14ac:dyDescent="0.25">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row>
    <row r="121" spans="1:26" ht="15.75" customHeight="1" x14ac:dyDescent="0.25">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row>
    <row r="122" spans="1:26" ht="15.75" customHeight="1" x14ac:dyDescent="0.25">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row>
    <row r="123" spans="1:26" ht="15.75" customHeight="1" x14ac:dyDescent="0.25">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row>
    <row r="124" spans="1:26" ht="15.75" customHeight="1" x14ac:dyDescent="0.25">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row>
    <row r="125" spans="1:26" ht="15.75" customHeight="1" x14ac:dyDescent="0.25">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row>
    <row r="126" spans="1:26" ht="15.75" customHeight="1" x14ac:dyDescent="0.25">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row>
    <row r="127" spans="1:26" ht="15.75" customHeight="1" x14ac:dyDescent="0.25">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row>
    <row r="128" spans="1:26" ht="15.75" customHeight="1" x14ac:dyDescent="0.25">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row>
    <row r="129" spans="1:26" ht="15.75" customHeight="1" x14ac:dyDescent="0.25">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row>
    <row r="130" spans="1:26" ht="15.75" customHeight="1" x14ac:dyDescent="0.25">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row>
    <row r="131" spans="1:26" ht="15.75" customHeight="1" x14ac:dyDescent="0.25">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row>
    <row r="132" spans="1:26" ht="15.75" customHeight="1" x14ac:dyDescent="0.25">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row>
    <row r="133" spans="1:26" ht="15.75" customHeight="1" x14ac:dyDescent="0.25">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row>
    <row r="134" spans="1:26" ht="15.75" customHeight="1" x14ac:dyDescent="0.25">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row>
    <row r="135" spans="1:26" ht="15.75" customHeight="1" x14ac:dyDescent="0.25">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row>
    <row r="136" spans="1:26" ht="15.75" customHeight="1" x14ac:dyDescent="0.25">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row>
    <row r="137" spans="1:26" ht="15.75" customHeight="1" x14ac:dyDescent="0.25">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row>
    <row r="138" spans="1:26" ht="15.75" customHeight="1" x14ac:dyDescent="0.25">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row>
    <row r="139" spans="1:26" ht="15.75" customHeight="1" x14ac:dyDescent="0.25">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row>
    <row r="140" spans="1:26" ht="15.75" customHeight="1" x14ac:dyDescent="0.25">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row>
    <row r="141" spans="1:26" ht="15.75" customHeight="1" x14ac:dyDescent="0.25">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row>
    <row r="142" spans="1:26" ht="15.75" customHeight="1" x14ac:dyDescent="0.25">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row>
    <row r="143" spans="1:26" ht="15.75" customHeight="1" x14ac:dyDescent="0.25">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row>
    <row r="144" spans="1:26" ht="15.75" customHeight="1" x14ac:dyDescent="0.25">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row>
    <row r="145" spans="1:26" ht="15.75" customHeight="1" x14ac:dyDescent="0.25">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row>
    <row r="146" spans="1:26" ht="15.75" customHeight="1" x14ac:dyDescent="0.25">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row>
    <row r="147" spans="1:26" ht="15.75" customHeight="1" x14ac:dyDescent="0.25">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row>
    <row r="148" spans="1:26" ht="15.75" customHeight="1" x14ac:dyDescent="0.25">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row>
    <row r="149" spans="1:26" ht="15.75" customHeight="1" x14ac:dyDescent="0.25">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row>
    <row r="150" spans="1:26" ht="15.75" customHeight="1" x14ac:dyDescent="0.25">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row>
    <row r="151" spans="1:26" ht="15.75" customHeight="1" x14ac:dyDescent="0.25">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row>
    <row r="152" spans="1:26" ht="15.75" customHeight="1" x14ac:dyDescent="0.25">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row>
    <row r="153" spans="1:26" ht="15.75" customHeight="1" x14ac:dyDescent="0.25">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row>
    <row r="154" spans="1:26" ht="15.75" customHeight="1" x14ac:dyDescent="0.25">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row>
    <row r="155" spans="1:26" ht="15.75" customHeight="1" x14ac:dyDescent="0.25">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row>
    <row r="156" spans="1:26" ht="15.75" customHeight="1" x14ac:dyDescent="0.25">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row>
    <row r="157" spans="1:26" ht="15.75" customHeight="1" x14ac:dyDescent="0.25">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row>
    <row r="158" spans="1:26" ht="15.75" customHeight="1" x14ac:dyDescent="0.25">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row>
    <row r="159" spans="1:26" ht="15.75" customHeight="1" x14ac:dyDescent="0.25">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row>
    <row r="160" spans="1:26" ht="15.75" customHeight="1" x14ac:dyDescent="0.25">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row>
    <row r="161" spans="1:26" ht="15.75" customHeight="1" x14ac:dyDescent="0.25">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row>
    <row r="162" spans="1:26" ht="15.75" customHeight="1" x14ac:dyDescent="0.25">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row>
    <row r="163" spans="1:26" ht="15.75" customHeight="1" x14ac:dyDescent="0.25">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row>
    <row r="164" spans="1:26" ht="15.75" customHeight="1" x14ac:dyDescent="0.25">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row>
    <row r="165" spans="1:26" ht="15.75" customHeight="1" x14ac:dyDescent="0.25">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row>
    <row r="166" spans="1:26" ht="15.75" customHeight="1" x14ac:dyDescent="0.25">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row>
    <row r="167" spans="1:26" ht="15.75" customHeight="1" x14ac:dyDescent="0.25">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row>
    <row r="168" spans="1:26" ht="15.75" customHeight="1" x14ac:dyDescent="0.25">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row>
    <row r="169" spans="1:26" ht="15.75" customHeight="1" x14ac:dyDescent="0.25">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row>
    <row r="170" spans="1:26" ht="15.75" customHeight="1" x14ac:dyDescent="0.25">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row>
    <row r="171" spans="1:26" ht="15.75" customHeight="1" x14ac:dyDescent="0.25">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row>
    <row r="172" spans="1:26" ht="15.75" customHeight="1" x14ac:dyDescent="0.25">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row>
    <row r="173" spans="1:26" ht="15.75" customHeight="1" x14ac:dyDescent="0.25">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row>
    <row r="174" spans="1:26" ht="15.75" customHeight="1" x14ac:dyDescent="0.25">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row>
    <row r="175" spans="1:26" ht="15.75" customHeight="1" x14ac:dyDescent="0.25">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row>
    <row r="176" spans="1:26" ht="15.75" customHeight="1" x14ac:dyDescent="0.25">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row>
    <row r="177" spans="1:26" ht="15.75" customHeight="1" x14ac:dyDescent="0.25">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row>
    <row r="178" spans="1:26" ht="15.75" customHeight="1" x14ac:dyDescent="0.25">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row>
    <row r="179" spans="1:26" ht="15.75" customHeight="1" x14ac:dyDescent="0.25">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row>
    <row r="180" spans="1:26" ht="15.75" customHeight="1" x14ac:dyDescent="0.25">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row>
    <row r="181" spans="1:26" ht="15.75" customHeight="1" x14ac:dyDescent="0.25">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row>
    <row r="182" spans="1:26" ht="15.75" customHeight="1" x14ac:dyDescent="0.25">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row>
    <row r="183" spans="1:26" ht="15.75" customHeight="1" x14ac:dyDescent="0.25">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row>
    <row r="184" spans="1:26" ht="15.75" customHeight="1" x14ac:dyDescent="0.25">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row>
    <row r="185" spans="1:26" ht="15.75" customHeight="1" x14ac:dyDescent="0.25">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row>
    <row r="186" spans="1:26" ht="15.75" customHeight="1" x14ac:dyDescent="0.25">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row>
    <row r="187" spans="1:26" ht="15.75" customHeight="1" x14ac:dyDescent="0.25">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row>
    <row r="188" spans="1:26" ht="15.75" customHeight="1" x14ac:dyDescent="0.25">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row>
    <row r="189" spans="1:26" ht="15.75" customHeight="1" x14ac:dyDescent="0.25">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row>
    <row r="190" spans="1:26" ht="15.75" customHeight="1" x14ac:dyDescent="0.25">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row>
    <row r="191" spans="1:26" ht="15.75" customHeight="1" x14ac:dyDescent="0.25">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row>
    <row r="192" spans="1:26" ht="15.75" customHeight="1" x14ac:dyDescent="0.25">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row>
    <row r="193" spans="1:26" ht="15.75" customHeight="1" x14ac:dyDescent="0.25">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row>
    <row r="194" spans="1:26" ht="15.75" customHeight="1" x14ac:dyDescent="0.25">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row>
    <row r="195" spans="1:26" ht="15.75" customHeight="1" x14ac:dyDescent="0.25">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row>
    <row r="196" spans="1:26" ht="15.75" customHeight="1" x14ac:dyDescent="0.25">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row>
    <row r="197" spans="1:26" ht="15.75" customHeight="1" x14ac:dyDescent="0.25">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row>
    <row r="198" spans="1:26" ht="15.75" customHeight="1" x14ac:dyDescent="0.25">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row>
    <row r="199" spans="1:26" ht="15.75" customHeight="1" x14ac:dyDescent="0.25">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row>
    <row r="200" spans="1:26" ht="15.75" customHeight="1" x14ac:dyDescent="0.25">
      <c r="A200" s="193"/>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row>
    <row r="201" spans="1:26" ht="15.75" customHeight="1" x14ac:dyDescent="0.25">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row>
    <row r="202" spans="1:26" ht="15.75" customHeight="1" x14ac:dyDescent="0.25">
      <c r="A202" s="193"/>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row>
    <row r="203" spans="1:26" ht="15.75" customHeight="1" x14ac:dyDescent="0.25">
      <c r="A203" s="193"/>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row>
    <row r="204" spans="1:26" ht="15.75" customHeight="1" x14ac:dyDescent="0.25">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row>
    <row r="205" spans="1:26" ht="15.75" customHeight="1" x14ac:dyDescent="0.25">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row>
    <row r="206" spans="1:26" ht="15.75" customHeight="1" x14ac:dyDescent="0.25">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row>
    <row r="207" spans="1:26" ht="15.75" customHeight="1" x14ac:dyDescent="0.25">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row>
    <row r="208" spans="1:26" ht="15.75" customHeight="1" x14ac:dyDescent="0.25">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row>
    <row r="209" spans="1:26" ht="15.75" customHeight="1" x14ac:dyDescent="0.25">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row>
    <row r="210" spans="1:26" ht="15.75" customHeight="1" x14ac:dyDescent="0.25">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row>
    <row r="211" spans="1:26" ht="15.75" customHeight="1" x14ac:dyDescent="0.25">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row>
    <row r="212" spans="1:26" ht="15.75" customHeight="1" x14ac:dyDescent="0.25">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row>
    <row r="213" spans="1:26" ht="15.75" customHeight="1" x14ac:dyDescent="0.25">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row>
    <row r="214" spans="1:26" ht="15.75" customHeight="1" x14ac:dyDescent="0.25">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row>
    <row r="215" spans="1:26" ht="15.75" customHeight="1" x14ac:dyDescent="0.25">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row>
    <row r="216" spans="1:26" ht="15.75" customHeight="1" x14ac:dyDescent="0.25">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row>
    <row r="217" spans="1:26" ht="15.75" customHeight="1" x14ac:dyDescent="0.25">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row>
    <row r="218" spans="1:26" ht="15.75" customHeight="1" x14ac:dyDescent="0.25">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row>
    <row r="219" spans="1:26" ht="15.75" customHeight="1" x14ac:dyDescent="0.25">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row>
    <row r="220" spans="1:26" ht="15.75" customHeight="1" x14ac:dyDescent="0.25">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row>
    <row r="221" spans="1:26" ht="15.75" customHeight="1" x14ac:dyDescent="0.25">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row>
    <row r="222" spans="1:26" ht="15.75" customHeight="1" x14ac:dyDescent="0.25">
      <c r="A222" s="193"/>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row>
    <row r="223" spans="1:26" ht="15.75" customHeight="1" x14ac:dyDescent="0.25">
      <c r="A223" s="193"/>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row>
    <row r="224" spans="1:26" ht="15.75" customHeight="1" x14ac:dyDescent="0.25">
      <c r="A224" s="193"/>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row>
    <row r="225" spans="1:26" ht="15.75" customHeight="1" x14ac:dyDescent="0.25">
      <c r="A225" s="193"/>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row>
    <row r="226" spans="1:26" ht="15.75" customHeight="1" x14ac:dyDescent="0.25">
      <c r="A226" s="193"/>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row>
    <row r="227" spans="1:26" ht="15.75" customHeight="1" x14ac:dyDescent="0.25">
      <c r="A227" s="193"/>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row>
    <row r="228" spans="1:26" ht="15.75" customHeight="1" x14ac:dyDescent="0.25">
      <c r="A228" s="193"/>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row>
    <row r="229" spans="1:26" ht="15.75" customHeight="1" x14ac:dyDescent="0.25">
      <c r="A229" s="193"/>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row>
    <row r="230" spans="1:26" ht="15.75" customHeight="1" x14ac:dyDescent="0.25">
      <c r="A230" s="193"/>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row>
    <row r="231" spans="1:26" ht="15.75" customHeight="1" x14ac:dyDescent="0.25">
      <c r="A231" s="193"/>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row>
    <row r="232" spans="1:26" ht="15.75" customHeight="1" x14ac:dyDescent="0.25">
      <c r="A232" s="193"/>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row>
    <row r="233" spans="1:26" ht="15.75" customHeight="1" x14ac:dyDescent="0.25">
      <c r="A233" s="193"/>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row>
    <row r="234" spans="1:26" ht="15.75" customHeight="1" x14ac:dyDescent="0.25">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row>
    <row r="235" spans="1:26" ht="15.75" customHeight="1" x14ac:dyDescent="0.25">
      <c r="A235" s="193"/>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row>
    <row r="236" spans="1:26" ht="15.75" customHeight="1" x14ac:dyDescent="0.25">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row>
    <row r="237" spans="1:26" ht="15.75" customHeight="1" x14ac:dyDescent="0.25">
      <c r="A237" s="193"/>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row>
    <row r="238" spans="1:26" ht="15.75" customHeight="1" x14ac:dyDescent="0.25">
      <c r="A238" s="193"/>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row>
    <row r="239" spans="1:26" ht="15.75" customHeight="1" x14ac:dyDescent="0.25">
      <c r="A239" s="193"/>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row>
    <row r="240" spans="1:26" ht="15.75" customHeight="1" x14ac:dyDescent="0.25">
      <c r="A240" s="193"/>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row>
    <row r="241" spans="1:26" ht="15.75" customHeight="1" x14ac:dyDescent="0.25">
      <c r="A241" s="193"/>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row>
    <row r="242" spans="1:26" ht="15.75" customHeight="1" x14ac:dyDescent="0.25">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spans="1:26" ht="15.75" customHeight="1" x14ac:dyDescent="0.25">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spans="1:26" ht="15.75" customHeight="1" x14ac:dyDescent="0.25">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spans="1:26" ht="15.75" customHeight="1" x14ac:dyDescent="0.25">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spans="1:26" ht="15.75" customHeight="1" x14ac:dyDescent="0.25">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spans="1:26" ht="15.75" customHeight="1" x14ac:dyDescent="0.25">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spans="1:26" ht="15.75" customHeight="1" x14ac:dyDescent="0.25">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spans="1:26" ht="15.75" customHeight="1" x14ac:dyDescent="0.25">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spans="1:26" ht="15.75" customHeight="1" x14ac:dyDescent="0.25">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spans="1:26" ht="15.75" customHeight="1" x14ac:dyDescent="0.25">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spans="1:26" ht="15.75" customHeight="1" x14ac:dyDescent="0.25">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spans="1:26" ht="15.75" customHeight="1" x14ac:dyDescent="0.25">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spans="1:26" ht="15.75" customHeight="1" x14ac:dyDescent="0.25">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spans="1:26" ht="15.75" customHeight="1" x14ac:dyDescent="0.25">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spans="1:26" ht="15.75" customHeight="1" x14ac:dyDescent="0.25">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spans="1:26" ht="15.75" customHeight="1" x14ac:dyDescent="0.25">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spans="1:26" ht="15.75" customHeight="1" x14ac:dyDescent="0.25">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spans="1:26" ht="15.75" customHeight="1" x14ac:dyDescent="0.25">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spans="1:26" ht="15.75" customHeight="1" x14ac:dyDescent="0.25">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spans="1:26" ht="15.75" customHeight="1" x14ac:dyDescent="0.25">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spans="1:26" ht="15.75" customHeight="1" x14ac:dyDescent="0.25">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spans="1:26" ht="15.75" customHeight="1" x14ac:dyDescent="0.25">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spans="1:26" ht="15.75" customHeight="1" x14ac:dyDescent="0.25">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spans="1:26" ht="15.75" customHeight="1" x14ac:dyDescent="0.25">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spans="1:26" ht="15.75" customHeight="1" x14ac:dyDescent="0.25">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spans="1:26" ht="15.75" customHeight="1" x14ac:dyDescent="0.25">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spans="1:26" ht="15.75" customHeight="1" x14ac:dyDescent="0.25">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spans="1:26" ht="15.75" customHeight="1" x14ac:dyDescent="0.25">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spans="1:26" ht="15.75" customHeight="1" x14ac:dyDescent="0.25">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spans="1:26" ht="15.75" customHeight="1" x14ac:dyDescent="0.25">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spans="1:26" ht="15.75" customHeight="1" x14ac:dyDescent="0.25">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spans="1:26" ht="15.75" customHeight="1" x14ac:dyDescent="0.25">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spans="1:26" ht="15.75" customHeight="1" x14ac:dyDescent="0.25">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spans="1:26" ht="15.75" customHeight="1" x14ac:dyDescent="0.25">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spans="1:26" ht="15.75" customHeight="1" x14ac:dyDescent="0.25">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spans="1:26" ht="15.75" customHeight="1" x14ac:dyDescent="0.25">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spans="1:26" ht="15.75" customHeight="1" x14ac:dyDescent="0.25">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spans="1:26" ht="15.75" customHeight="1" x14ac:dyDescent="0.25">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spans="1:26" ht="15.75" customHeight="1" x14ac:dyDescent="0.25">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spans="1:26" ht="15.75" customHeight="1" x14ac:dyDescent="0.25">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spans="1:26" ht="15.75" customHeight="1" x14ac:dyDescent="0.25">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spans="1:26" ht="15.75" customHeight="1" x14ac:dyDescent="0.25">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spans="1:26" ht="15.75" customHeight="1" x14ac:dyDescent="0.25">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spans="1:26" ht="15.75" customHeight="1" x14ac:dyDescent="0.25">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spans="1:26" ht="15.75" customHeight="1" x14ac:dyDescent="0.25">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spans="1:26" ht="15.75" customHeight="1" x14ac:dyDescent="0.25">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spans="1:26" ht="15.75" customHeight="1" x14ac:dyDescent="0.25">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spans="1:26" ht="15.75" customHeight="1" x14ac:dyDescent="0.25">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spans="1:26" ht="15.75" customHeight="1" x14ac:dyDescent="0.25">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spans="1:26" ht="15.75" customHeight="1" x14ac:dyDescent="0.25">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spans="1:26" ht="15.75" customHeight="1" x14ac:dyDescent="0.25">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spans="1:26" ht="15.75" customHeight="1" x14ac:dyDescent="0.25">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spans="1:26" ht="15.75" customHeight="1" x14ac:dyDescent="0.25">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spans="1:26" ht="15.75" customHeight="1" x14ac:dyDescent="0.25">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spans="1:26" ht="15.75" customHeight="1" x14ac:dyDescent="0.25">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spans="1:26" ht="15.75" customHeight="1" x14ac:dyDescent="0.25">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spans="1:26" ht="15.75" customHeight="1" x14ac:dyDescent="0.25">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spans="1:26" ht="15.75" customHeight="1" x14ac:dyDescent="0.25">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spans="1:26" ht="15.75" customHeight="1" x14ac:dyDescent="0.25">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spans="1:26" ht="15.75" customHeight="1" x14ac:dyDescent="0.25">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spans="1:26" ht="15.75" customHeight="1" x14ac:dyDescent="0.25">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spans="1:26" ht="15.75" customHeight="1" x14ac:dyDescent="0.25">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spans="1:26" ht="15.75" customHeight="1" x14ac:dyDescent="0.25">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spans="1:26" ht="15.75" customHeight="1" x14ac:dyDescent="0.25">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spans="1:26" ht="15.75" customHeight="1" x14ac:dyDescent="0.25">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spans="1:26" ht="15.75" customHeight="1" x14ac:dyDescent="0.25">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spans="1:26" ht="15.75" customHeight="1" x14ac:dyDescent="0.25">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spans="1:26" ht="15.75" customHeight="1" x14ac:dyDescent="0.25">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spans="1:26" ht="15.75" customHeight="1" x14ac:dyDescent="0.25">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spans="1:26" ht="15.75" customHeight="1" x14ac:dyDescent="0.25">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spans="1:26" ht="15.75" customHeight="1" x14ac:dyDescent="0.25">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spans="1:26" ht="15.75" customHeight="1" x14ac:dyDescent="0.25">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spans="1:26" ht="15.75" customHeight="1" x14ac:dyDescent="0.25">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spans="1:26" ht="15.75" customHeight="1" x14ac:dyDescent="0.25">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spans="1:26" ht="15.75" customHeight="1" x14ac:dyDescent="0.25">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spans="1:26" ht="15.75" customHeight="1" x14ac:dyDescent="0.25">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spans="1:26" ht="15.75" customHeight="1" x14ac:dyDescent="0.25">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spans="1:26" ht="15.75" customHeight="1" x14ac:dyDescent="0.25">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spans="1:26" ht="15.75" customHeight="1" x14ac:dyDescent="0.25">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spans="1:26" ht="15.75" customHeight="1" x14ac:dyDescent="0.25">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spans="1:26" ht="15.75" customHeight="1" x14ac:dyDescent="0.25">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spans="1:26" ht="15.75" customHeight="1" x14ac:dyDescent="0.25">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spans="1:26" ht="15.75" customHeight="1" x14ac:dyDescent="0.25">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spans="1:26" ht="15.75" customHeight="1" x14ac:dyDescent="0.25">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spans="1:26" ht="15.75" customHeight="1" x14ac:dyDescent="0.25">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spans="1:26" ht="15.75" customHeight="1" x14ac:dyDescent="0.25">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spans="1:26" ht="15.75" customHeight="1" x14ac:dyDescent="0.25">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spans="1:26" ht="15.75" customHeight="1" x14ac:dyDescent="0.25">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spans="1:26" ht="15.75" customHeight="1" x14ac:dyDescent="0.25">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spans="1:26" ht="15.75" customHeight="1" x14ac:dyDescent="0.25">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spans="1:26" ht="15.75" customHeight="1" x14ac:dyDescent="0.25">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spans="1:26" ht="15.75" customHeight="1" x14ac:dyDescent="0.25">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spans="1:26" ht="15.75" customHeight="1" x14ac:dyDescent="0.25">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spans="1:26" ht="15.75" customHeight="1" x14ac:dyDescent="0.25">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spans="1:26" ht="15.75" customHeight="1" x14ac:dyDescent="0.25">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spans="1:26" ht="15.75" customHeight="1" x14ac:dyDescent="0.25">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spans="1:26" ht="15.75" customHeight="1" x14ac:dyDescent="0.25">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spans="1:26" ht="15.75" customHeight="1" x14ac:dyDescent="0.25">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spans="1:26" ht="15.75" customHeight="1" x14ac:dyDescent="0.25">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spans="1:26" ht="15.75" customHeight="1" x14ac:dyDescent="0.25">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spans="1:26" ht="15.75" customHeight="1" x14ac:dyDescent="0.25">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spans="1:26" ht="15.75" customHeight="1" x14ac:dyDescent="0.25">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spans="1:26" ht="15.75" customHeight="1" x14ac:dyDescent="0.25">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spans="1:26" ht="15.75" customHeight="1" x14ac:dyDescent="0.25">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spans="1:26" ht="15.75" customHeight="1" x14ac:dyDescent="0.25">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spans="1:26" ht="15.75" customHeight="1" x14ac:dyDescent="0.25">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spans="1:26" ht="15.75" customHeight="1" x14ac:dyDescent="0.25">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spans="1:26" ht="15.75" customHeight="1" x14ac:dyDescent="0.25">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spans="1:26" ht="15.75" customHeight="1" x14ac:dyDescent="0.25">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spans="1:26" ht="15.75" customHeight="1" x14ac:dyDescent="0.25">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spans="1:26" ht="15.75" customHeight="1" x14ac:dyDescent="0.25">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spans="1:26" ht="15.75" customHeight="1" x14ac:dyDescent="0.25">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spans="1:26" ht="15.75" customHeight="1" x14ac:dyDescent="0.25">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spans="1:26" ht="15.75" customHeight="1" x14ac:dyDescent="0.25">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spans="1:26" ht="15.75" customHeight="1" x14ac:dyDescent="0.25">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spans="1:26" ht="15.75" customHeight="1" x14ac:dyDescent="0.25">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spans="1:26" ht="15.75" customHeight="1" x14ac:dyDescent="0.25">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spans="1:26" ht="15.75" customHeight="1" x14ac:dyDescent="0.25">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spans="1:26" ht="15.75" customHeight="1" x14ac:dyDescent="0.25">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spans="1:26" ht="15.75" customHeight="1" x14ac:dyDescent="0.25">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spans="1:26" ht="15.75" customHeight="1" x14ac:dyDescent="0.25">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spans="1:26" ht="15.75" customHeight="1" x14ac:dyDescent="0.25">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spans="1:26" ht="15.75" customHeight="1" x14ac:dyDescent="0.25">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spans="1:26" ht="15.75" customHeight="1" x14ac:dyDescent="0.25">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spans="1:26" ht="15.75" customHeight="1" x14ac:dyDescent="0.25">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spans="1:26" ht="15.75" customHeight="1" x14ac:dyDescent="0.25">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spans="1:26" ht="15.75" customHeight="1" x14ac:dyDescent="0.25">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spans="1:26" ht="15.75" customHeight="1" x14ac:dyDescent="0.25">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spans="1:26" ht="15.75" customHeight="1" x14ac:dyDescent="0.25">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spans="1:26" ht="15.75" customHeight="1" x14ac:dyDescent="0.25">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spans="1:26" ht="15.75" customHeight="1" x14ac:dyDescent="0.25">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spans="1:26" ht="15.75" customHeight="1" x14ac:dyDescent="0.25">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spans="1:26" ht="15.75" customHeight="1" x14ac:dyDescent="0.25">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spans="1:26" ht="15.75" customHeight="1" x14ac:dyDescent="0.25">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spans="1:26" ht="15.75" customHeight="1" x14ac:dyDescent="0.25">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spans="1:26" ht="15.75" customHeight="1" x14ac:dyDescent="0.25">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spans="1:26" ht="15.75" customHeight="1" x14ac:dyDescent="0.25">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spans="1:26" ht="15.75" customHeight="1" x14ac:dyDescent="0.25">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spans="1:26" ht="15.75" customHeight="1" x14ac:dyDescent="0.25">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spans="1:26" ht="15.75" customHeight="1" x14ac:dyDescent="0.25">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spans="1:26" ht="15.75" customHeight="1" x14ac:dyDescent="0.25">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spans="1:26" ht="15.75" customHeight="1" x14ac:dyDescent="0.25">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spans="1:26" ht="15.75" customHeight="1" x14ac:dyDescent="0.25">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spans="1:26" ht="15.75" customHeight="1" x14ac:dyDescent="0.25">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spans="1:26" ht="15.75" customHeight="1" x14ac:dyDescent="0.25">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spans="1:26" ht="15.75" customHeight="1" x14ac:dyDescent="0.25">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spans="1:26" ht="15.75" customHeight="1" x14ac:dyDescent="0.25">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spans="1:26" ht="15.75" customHeight="1" x14ac:dyDescent="0.25">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spans="1:26" ht="15.75" customHeight="1" x14ac:dyDescent="0.25">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spans="1:26" ht="15.75" customHeight="1" x14ac:dyDescent="0.25">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spans="1:26" ht="15.75" customHeight="1" x14ac:dyDescent="0.25">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spans="1:26" ht="15.75" customHeight="1" x14ac:dyDescent="0.25">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spans="1:26" ht="15.75" customHeight="1" x14ac:dyDescent="0.25">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spans="1:26" ht="15.75" customHeight="1" x14ac:dyDescent="0.25">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spans="1:26" ht="15.75" customHeight="1" x14ac:dyDescent="0.25">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spans="1:26" ht="15.75" customHeight="1" x14ac:dyDescent="0.25">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spans="1:26" ht="15.75" customHeight="1" x14ac:dyDescent="0.25">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spans="1:26" ht="15.75" customHeight="1" x14ac:dyDescent="0.25">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spans="1:26" ht="15.75" customHeight="1" x14ac:dyDescent="0.25">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spans="1:26" ht="15.75" customHeight="1" x14ac:dyDescent="0.25">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spans="1:26" ht="15.75" customHeight="1" x14ac:dyDescent="0.25">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spans="1:26" ht="15.75" customHeight="1" x14ac:dyDescent="0.25">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spans="1:26" ht="15.75" customHeight="1" x14ac:dyDescent="0.25">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spans="1:26" ht="15.75" customHeight="1" x14ac:dyDescent="0.25">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spans="1:26" ht="15.75" customHeight="1" x14ac:dyDescent="0.25">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spans="1:26" ht="15.75" customHeight="1" x14ac:dyDescent="0.25">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spans="1:26" ht="15.75" customHeight="1" x14ac:dyDescent="0.25">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spans="1:26" ht="15.75" customHeight="1" x14ac:dyDescent="0.25">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spans="1:26" ht="15.75" customHeight="1" x14ac:dyDescent="0.25">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spans="1:26" ht="15.75" customHeight="1" x14ac:dyDescent="0.25">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spans="1:26" ht="15.75" customHeight="1" x14ac:dyDescent="0.25">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spans="1:26" ht="15.75" customHeight="1" x14ac:dyDescent="0.25">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spans="1:26" ht="15.75" customHeight="1" x14ac:dyDescent="0.25">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spans="1:26" ht="15.75" customHeight="1" x14ac:dyDescent="0.25">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spans="1:26" ht="15.75" customHeight="1" x14ac:dyDescent="0.25">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spans="1:26" ht="15.75" customHeight="1" x14ac:dyDescent="0.25">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spans="1:26" ht="15.75" customHeight="1" x14ac:dyDescent="0.25">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spans="1:26" ht="15.75" customHeight="1" x14ac:dyDescent="0.25">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spans="1:26" ht="15.75" customHeight="1" x14ac:dyDescent="0.25">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spans="1:26" ht="15.75" customHeight="1" x14ac:dyDescent="0.25">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spans="1:26" ht="15.75" customHeight="1" x14ac:dyDescent="0.25">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spans="1:26" ht="15.75" customHeight="1" x14ac:dyDescent="0.25">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spans="1:26" ht="15.75" customHeight="1" x14ac:dyDescent="0.25">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spans="1:26" ht="15.75" customHeight="1" x14ac:dyDescent="0.25">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spans="1:26" ht="15.75" customHeight="1" x14ac:dyDescent="0.25">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spans="1:26" ht="15.75" customHeight="1" x14ac:dyDescent="0.25">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spans="1:26" ht="15.75" customHeight="1" x14ac:dyDescent="0.25">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spans="1:26" ht="15.75" customHeight="1" x14ac:dyDescent="0.25">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spans="1:26" ht="15.75" customHeight="1" x14ac:dyDescent="0.25">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spans="1:26" ht="15.75" customHeight="1" x14ac:dyDescent="0.25">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spans="1:26" ht="15.75" customHeight="1" x14ac:dyDescent="0.25">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spans="1:26" ht="15.75" customHeight="1" x14ac:dyDescent="0.25">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spans="1:26" ht="15.75" customHeight="1" x14ac:dyDescent="0.25">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spans="1:26" ht="15.75" customHeight="1" x14ac:dyDescent="0.25">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spans="1:26" ht="15.75" customHeight="1" x14ac:dyDescent="0.25">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spans="1:26" ht="15.75" customHeight="1" x14ac:dyDescent="0.25">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spans="1:26" ht="15.75" customHeight="1" x14ac:dyDescent="0.25">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spans="1:26" ht="15.75" customHeight="1" x14ac:dyDescent="0.25">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spans="1:26" ht="15.75" customHeight="1" x14ac:dyDescent="0.25">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spans="1:26" ht="15.75" customHeight="1" x14ac:dyDescent="0.25">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spans="1:26" ht="15.75" customHeight="1" x14ac:dyDescent="0.25">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spans="1:26" ht="15.75" customHeight="1" x14ac:dyDescent="0.25">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spans="1:26" ht="15.75" customHeight="1" x14ac:dyDescent="0.25">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spans="1:26" ht="15.75" customHeight="1" x14ac:dyDescent="0.25">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spans="1:26" ht="15.75" customHeight="1" x14ac:dyDescent="0.25">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spans="1:26" ht="15.75" customHeight="1" x14ac:dyDescent="0.25">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spans="1:26" ht="15.75" customHeight="1" x14ac:dyDescent="0.25">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spans="1:26" ht="15.75" customHeight="1" x14ac:dyDescent="0.25">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spans="1:26" ht="15.75" customHeight="1" x14ac:dyDescent="0.25">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spans="1:26" ht="15.75" customHeight="1" x14ac:dyDescent="0.25">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spans="1:26" ht="15.75" customHeight="1" x14ac:dyDescent="0.25">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spans="1:26" ht="15.75" customHeight="1" x14ac:dyDescent="0.25">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spans="1:26" ht="15.75" customHeight="1" x14ac:dyDescent="0.25">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spans="1:26" ht="15.75" customHeight="1" x14ac:dyDescent="0.25">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spans="1:26" ht="15.75" customHeight="1" x14ac:dyDescent="0.25">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spans="1:26" ht="15.75" customHeight="1" x14ac:dyDescent="0.25">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spans="1:26" ht="15.75" customHeight="1" x14ac:dyDescent="0.25">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spans="1:26" ht="15.75" customHeight="1" x14ac:dyDescent="0.25">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spans="1:26" ht="15.75" customHeight="1" x14ac:dyDescent="0.25">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spans="1:26" ht="15.75" customHeight="1" x14ac:dyDescent="0.25">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spans="1:26" ht="15.75" customHeight="1" x14ac:dyDescent="0.25">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spans="1:26" ht="15.75" customHeight="1" x14ac:dyDescent="0.25">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spans="1:26" ht="15.75" customHeight="1" x14ac:dyDescent="0.25">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spans="1:26" ht="15.75" customHeight="1" x14ac:dyDescent="0.25">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spans="1:26" ht="15.75" customHeight="1" x14ac:dyDescent="0.25">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spans="1:26" ht="15.75" customHeight="1" x14ac:dyDescent="0.25">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spans="1:26" ht="15.75" customHeight="1" x14ac:dyDescent="0.25">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spans="1:26" ht="15.75" customHeight="1" x14ac:dyDescent="0.25">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spans="1:26" ht="15.75" customHeight="1" x14ac:dyDescent="0.25">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spans="1:26" ht="15.75" customHeight="1" x14ac:dyDescent="0.25">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spans="1:26" ht="15.75" customHeight="1" x14ac:dyDescent="0.25">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spans="1:26" ht="15.75" customHeight="1" x14ac:dyDescent="0.25">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spans="1:26" ht="15.75" customHeight="1" x14ac:dyDescent="0.25">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spans="1:26" ht="15.75" customHeight="1" x14ac:dyDescent="0.25">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spans="1:26" ht="15.75" customHeight="1" x14ac:dyDescent="0.25">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spans="1:26" ht="15.75" customHeight="1" x14ac:dyDescent="0.25">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spans="1:26" ht="15.75" customHeight="1" x14ac:dyDescent="0.25">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spans="1:26" ht="15.75" customHeight="1" x14ac:dyDescent="0.25">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spans="1:26" ht="15.75" customHeight="1" x14ac:dyDescent="0.25">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spans="1:26" ht="15.75" customHeight="1" x14ac:dyDescent="0.25">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spans="1:26" ht="15.75" customHeight="1" x14ac:dyDescent="0.25">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spans="1:26" ht="15.75" customHeight="1" x14ac:dyDescent="0.25">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spans="1:26" ht="15.75" customHeight="1" x14ac:dyDescent="0.25">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spans="1:26" ht="15.75" customHeight="1" x14ac:dyDescent="0.25">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spans="1:26" ht="15.75" customHeight="1" x14ac:dyDescent="0.25">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spans="1:26" ht="15.75" customHeight="1" x14ac:dyDescent="0.25">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spans="1:26" ht="15.75" customHeight="1" x14ac:dyDescent="0.25">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spans="1:26" ht="15.75" customHeight="1" x14ac:dyDescent="0.25">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spans="1:26" ht="15.75" customHeight="1" x14ac:dyDescent="0.25">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spans="1:26" ht="15.75" customHeight="1" x14ac:dyDescent="0.25">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spans="1:26" ht="15.75" customHeight="1" x14ac:dyDescent="0.25">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spans="1:26" ht="15.75" customHeight="1" x14ac:dyDescent="0.25">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spans="1:26" ht="15.75" customHeight="1" x14ac:dyDescent="0.25">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spans="1:26" ht="15.75" customHeight="1" x14ac:dyDescent="0.25">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spans="1:26" ht="15.75" customHeight="1" x14ac:dyDescent="0.25">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spans="1:26" ht="15.75" customHeight="1" x14ac:dyDescent="0.25">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spans="1:26" ht="15.75" customHeight="1" x14ac:dyDescent="0.25">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spans="1:26" ht="15.75" customHeight="1" x14ac:dyDescent="0.25">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spans="1:26" ht="15.75" customHeight="1" x14ac:dyDescent="0.25">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spans="1:26" ht="15.75" customHeight="1" x14ac:dyDescent="0.25">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spans="1:26" ht="15.75" customHeight="1" x14ac:dyDescent="0.25">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spans="1:26" ht="15.75" customHeight="1" x14ac:dyDescent="0.25">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spans="1:26" ht="15.75" customHeight="1" x14ac:dyDescent="0.25">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spans="1:26" ht="15.75" customHeight="1" x14ac:dyDescent="0.25">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spans="1:26" ht="15.75" customHeight="1" x14ac:dyDescent="0.25">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spans="1:26" ht="15.75" customHeight="1" x14ac:dyDescent="0.25">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spans="1:26" ht="15.75" customHeight="1" x14ac:dyDescent="0.25">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spans="1:26" ht="15.75" customHeight="1" x14ac:dyDescent="0.25">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spans="1:26" ht="15.75" customHeight="1" x14ac:dyDescent="0.25">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spans="1:26" ht="15.75" customHeight="1" x14ac:dyDescent="0.25">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spans="1:26" ht="15.75" customHeight="1" x14ac:dyDescent="0.25">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spans="1:26" ht="15.75" customHeight="1" x14ac:dyDescent="0.25">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spans="1:26" ht="15.75" customHeight="1" x14ac:dyDescent="0.25">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spans="1:26" ht="15.75" customHeight="1" x14ac:dyDescent="0.25">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spans="1:26" ht="15.75" customHeight="1" x14ac:dyDescent="0.25">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spans="1:26" ht="15.75" customHeight="1" x14ac:dyDescent="0.25">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spans="1:26" ht="15.75" customHeight="1" x14ac:dyDescent="0.25">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spans="1:26" ht="15.75" customHeight="1" x14ac:dyDescent="0.25">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spans="1:26" ht="15.75" customHeight="1" x14ac:dyDescent="0.25">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spans="1:26" ht="15.75" customHeight="1" x14ac:dyDescent="0.25">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spans="1:26" ht="15.75" customHeight="1" x14ac:dyDescent="0.25">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spans="1:26" ht="15.75" customHeight="1" x14ac:dyDescent="0.25">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spans="1:26" ht="15.75" customHeight="1" x14ac:dyDescent="0.25">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spans="1:26" ht="15.75" customHeight="1" x14ac:dyDescent="0.25">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spans="1:26" ht="15.75" customHeight="1" x14ac:dyDescent="0.25">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spans="1:26" ht="15.75" customHeight="1" x14ac:dyDescent="0.25">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spans="1:26" ht="15.75" customHeight="1" x14ac:dyDescent="0.25">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spans="1:26" ht="15.75" customHeight="1" x14ac:dyDescent="0.25">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spans="1:26" ht="15.75" customHeight="1" x14ac:dyDescent="0.25">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spans="1:26" ht="15.75" customHeight="1" x14ac:dyDescent="0.25">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spans="1:26" ht="15.75" customHeight="1" x14ac:dyDescent="0.25">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spans="1:26" ht="15.75" customHeight="1" x14ac:dyDescent="0.25">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spans="1:26" ht="15.75" customHeight="1" x14ac:dyDescent="0.25">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spans="1:26" ht="15.75" customHeight="1" x14ac:dyDescent="0.25">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spans="1:26" ht="15.75" customHeight="1" x14ac:dyDescent="0.25">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spans="1:26" ht="15.75" customHeight="1" x14ac:dyDescent="0.25">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spans="1:26" ht="15.75" customHeight="1" x14ac:dyDescent="0.25">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spans="1:26" ht="15.75" customHeight="1" x14ac:dyDescent="0.25">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spans="1:26" ht="15.75" customHeight="1" x14ac:dyDescent="0.25">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spans="1:26" ht="15.75" customHeight="1" x14ac:dyDescent="0.25">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spans="1:26" ht="15.75" customHeight="1" x14ac:dyDescent="0.25">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spans="1:26" ht="15.75" customHeight="1" x14ac:dyDescent="0.25">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spans="1:26" ht="15.75" customHeight="1" x14ac:dyDescent="0.25">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spans="1:26" ht="15.75" customHeight="1" x14ac:dyDescent="0.25">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spans="1:26" ht="15.75" customHeight="1" x14ac:dyDescent="0.25">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spans="1:26" ht="15.75" customHeight="1" x14ac:dyDescent="0.25">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spans="1:26" ht="15.75" customHeight="1" x14ac:dyDescent="0.25">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spans="1:26" ht="15.75" customHeight="1" x14ac:dyDescent="0.25">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spans="1:26" ht="15.75" customHeight="1" x14ac:dyDescent="0.25">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spans="1:26" ht="15.75" customHeight="1" x14ac:dyDescent="0.25">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spans="1:26" ht="15.75" customHeight="1" x14ac:dyDescent="0.25">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spans="1:26" ht="15.75" customHeight="1" x14ac:dyDescent="0.25">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spans="1:26" ht="15.75" customHeight="1" x14ac:dyDescent="0.25">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spans="1:26" ht="15.75" customHeight="1" x14ac:dyDescent="0.25">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spans="1:26" ht="15.75" customHeight="1" x14ac:dyDescent="0.25">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spans="1:26" ht="15.75" customHeight="1" x14ac:dyDescent="0.25">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spans="1:26" ht="15.75" customHeight="1" x14ac:dyDescent="0.25">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spans="1:26" ht="15.75" customHeight="1" x14ac:dyDescent="0.25">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spans="1:26" ht="15.75" customHeight="1" x14ac:dyDescent="0.25">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spans="1:26" ht="15.75" customHeight="1" x14ac:dyDescent="0.25">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spans="1:26" ht="15.75" customHeight="1" x14ac:dyDescent="0.25">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spans="1:26" ht="15.75" customHeight="1" x14ac:dyDescent="0.25">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spans="1:26" ht="15.75" customHeight="1" x14ac:dyDescent="0.25">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spans="1:26" ht="15.75" customHeight="1" x14ac:dyDescent="0.25">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spans="1:26" ht="15.75" customHeight="1" x14ac:dyDescent="0.25">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spans="1:26" ht="15.75" customHeight="1" x14ac:dyDescent="0.25">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spans="1:26" ht="15.75" customHeight="1" x14ac:dyDescent="0.25">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spans="1:26" ht="15.75" customHeight="1" x14ac:dyDescent="0.25">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spans="1:26" ht="15.75" customHeight="1" x14ac:dyDescent="0.25">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spans="1:26" ht="15.75" customHeight="1" x14ac:dyDescent="0.25">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spans="1:26" ht="15.75" customHeight="1" x14ac:dyDescent="0.25">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spans="1:26" ht="15.75" customHeight="1" x14ac:dyDescent="0.25">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spans="1:26" ht="15.75" customHeight="1" x14ac:dyDescent="0.25">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spans="1:26" ht="15.75" customHeight="1" x14ac:dyDescent="0.25">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spans="1:26" ht="15.75" customHeight="1" x14ac:dyDescent="0.25">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spans="1:26" ht="15.75" customHeight="1" x14ac:dyDescent="0.25">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spans="1:26" ht="15.75" customHeight="1" x14ac:dyDescent="0.25">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spans="1:26" ht="15.75" customHeight="1" x14ac:dyDescent="0.25">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spans="1:26" ht="15.75" customHeight="1" x14ac:dyDescent="0.25">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spans="1:26" ht="15.75" customHeight="1" x14ac:dyDescent="0.25">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spans="1:26" ht="15.75" customHeight="1" x14ac:dyDescent="0.25">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spans="1:26" ht="15.75" customHeight="1" x14ac:dyDescent="0.25">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spans="1:26" ht="15.75" customHeight="1" x14ac:dyDescent="0.25">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spans="1:26" ht="15.75" customHeight="1" x14ac:dyDescent="0.25">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spans="1:26" ht="15.75" customHeight="1" x14ac:dyDescent="0.25">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spans="1:26" ht="15.75" customHeight="1" x14ac:dyDescent="0.25">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spans="1:26" ht="15.75" customHeight="1" x14ac:dyDescent="0.25">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spans="1:26" ht="15.75" customHeight="1" x14ac:dyDescent="0.25">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spans="1:26" ht="15.75" customHeight="1" x14ac:dyDescent="0.25">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spans="1:26" ht="15.75" customHeight="1" x14ac:dyDescent="0.25">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spans="1:26" ht="15.75" customHeight="1" x14ac:dyDescent="0.25">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spans="1:26" ht="15.75" customHeight="1" x14ac:dyDescent="0.25">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spans="1:26" ht="15.75" customHeight="1" x14ac:dyDescent="0.25">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spans="1:26" ht="15.75" customHeight="1" x14ac:dyDescent="0.25">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spans="1:26" ht="15.75" customHeight="1" x14ac:dyDescent="0.25">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spans="1:26" ht="15.75" customHeight="1" x14ac:dyDescent="0.25">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spans="1:26" ht="15.75" customHeight="1" x14ac:dyDescent="0.25">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spans="1:26" ht="15.75" customHeight="1" x14ac:dyDescent="0.25">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spans="1:26" ht="15.75" customHeight="1" x14ac:dyDescent="0.25">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spans="1:26" ht="15.75" customHeight="1" x14ac:dyDescent="0.25">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spans="1:26" ht="15.75" customHeight="1" x14ac:dyDescent="0.25">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spans="1:26" ht="15.75" customHeight="1" x14ac:dyDescent="0.25">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spans="1:26" ht="15.75" customHeight="1" x14ac:dyDescent="0.25">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spans="1:26" ht="15.75" customHeight="1" x14ac:dyDescent="0.25">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spans="1:26" ht="15.75" customHeight="1" x14ac:dyDescent="0.25">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spans="1:26" ht="15.75" customHeight="1" x14ac:dyDescent="0.25">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spans="1:26" ht="15.75" customHeight="1" x14ac:dyDescent="0.25">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spans="1:26" ht="15.75" customHeight="1" x14ac:dyDescent="0.25">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spans="1:26" ht="15.75" customHeight="1" x14ac:dyDescent="0.25">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spans="1:26" ht="15.75" customHeight="1" x14ac:dyDescent="0.25">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spans="1:26" ht="15.75" customHeight="1" x14ac:dyDescent="0.25">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spans="1:26" ht="15.75" customHeight="1" x14ac:dyDescent="0.25">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spans="1:26" ht="15.75" customHeight="1" x14ac:dyDescent="0.25">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spans="1:26" ht="15.75" customHeight="1" x14ac:dyDescent="0.25">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spans="1:26" ht="15.75" customHeight="1" x14ac:dyDescent="0.25">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spans="1:26" ht="15.75" customHeight="1" x14ac:dyDescent="0.25">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spans="1:26" ht="15.75" customHeight="1" x14ac:dyDescent="0.25">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spans="1:26" ht="15.75" customHeight="1" x14ac:dyDescent="0.25">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spans="1:26" ht="15.75" customHeight="1" x14ac:dyDescent="0.25">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spans="1:26" ht="15.75" customHeight="1" x14ac:dyDescent="0.25">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spans="1:26" ht="15.75" customHeight="1" x14ac:dyDescent="0.25">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spans="1:26" ht="15.75" customHeight="1" x14ac:dyDescent="0.25">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spans="1:26" ht="15.75" customHeight="1" x14ac:dyDescent="0.25">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spans="1:26" ht="15.75" customHeight="1" x14ac:dyDescent="0.25">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spans="1:26" ht="15.75" customHeight="1" x14ac:dyDescent="0.25">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spans="1:26" ht="15.75" customHeight="1" x14ac:dyDescent="0.25">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spans="1:26" ht="15.75" customHeight="1" x14ac:dyDescent="0.25">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spans="1:26" ht="15.75" customHeight="1" x14ac:dyDescent="0.25">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spans="1:26" ht="15.75" customHeight="1" x14ac:dyDescent="0.25">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spans="1:26" ht="15.75" customHeight="1" x14ac:dyDescent="0.25">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spans="1:26" ht="15.75" customHeight="1" x14ac:dyDescent="0.25">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spans="1:26" ht="15.75" customHeight="1" x14ac:dyDescent="0.25">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spans="1:26" ht="15.75" customHeight="1" x14ac:dyDescent="0.25">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spans="1:26" ht="15.75" customHeight="1" x14ac:dyDescent="0.25">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spans="1:26" ht="15.75" customHeight="1" x14ac:dyDescent="0.25">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spans="1:26" ht="15.75" customHeight="1" x14ac:dyDescent="0.25">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spans="1:26" ht="15.75" customHeight="1" x14ac:dyDescent="0.25">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spans="1:26" ht="15.75" customHeight="1" x14ac:dyDescent="0.25">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spans="1:26" ht="15.75" customHeight="1" x14ac:dyDescent="0.25">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spans="1:26" ht="15.75" customHeight="1" x14ac:dyDescent="0.25">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spans="1:26" ht="15.75" customHeight="1" x14ac:dyDescent="0.25">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spans="1:26" ht="15.75" customHeight="1" x14ac:dyDescent="0.25">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spans="1:26" ht="15.75" customHeight="1" x14ac:dyDescent="0.25">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spans="1:26" ht="15.75" customHeight="1" x14ac:dyDescent="0.25">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spans="1:26" ht="15.75" customHeight="1" x14ac:dyDescent="0.25">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spans="1:26" ht="15.75" customHeight="1" x14ac:dyDescent="0.25">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spans="1:26" ht="15.75" customHeight="1" x14ac:dyDescent="0.25">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spans="1:26" ht="15.75" customHeight="1" x14ac:dyDescent="0.25">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spans="1:26" ht="15.75" customHeight="1" x14ac:dyDescent="0.25">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spans="1:26" ht="15.75" customHeight="1" x14ac:dyDescent="0.25">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spans="1:26" ht="15.75" customHeight="1" x14ac:dyDescent="0.25">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spans="1:26" ht="15.75" customHeight="1" x14ac:dyDescent="0.25">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spans="1:26" ht="15.75" customHeight="1" x14ac:dyDescent="0.25">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spans="1:26" ht="15.75" customHeight="1" x14ac:dyDescent="0.25">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spans="1:26" ht="15.75" customHeight="1" x14ac:dyDescent="0.25">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spans="1:26" ht="15.75" customHeight="1" x14ac:dyDescent="0.25">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spans="1:26" ht="15.75" customHeight="1" x14ac:dyDescent="0.25">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spans="1:26" ht="15.75" customHeight="1" x14ac:dyDescent="0.25">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spans="1:26" ht="15.75" customHeight="1" x14ac:dyDescent="0.25">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spans="1:26" ht="15.75" customHeight="1" x14ac:dyDescent="0.25">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spans="1:26" ht="15.75" customHeight="1" x14ac:dyDescent="0.25">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spans="1:26" ht="15.75" customHeight="1" x14ac:dyDescent="0.25">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spans="1:26" ht="15.75" customHeight="1" x14ac:dyDescent="0.25">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spans="1:26" ht="15.75" customHeight="1" x14ac:dyDescent="0.25">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spans="1:26" ht="15.75" customHeight="1" x14ac:dyDescent="0.25">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spans="1:26" ht="15.75" customHeight="1" x14ac:dyDescent="0.25">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spans="1:26" ht="15.75" customHeight="1" x14ac:dyDescent="0.25">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spans="1:26" ht="15.75" customHeight="1" x14ac:dyDescent="0.25">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spans="1:26" ht="15.75" customHeight="1" x14ac:dyDescent="0.25">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spans="1:26" ht="15.75" customHeight="1" x14ac:dyDescent="0.25">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spans="1:26" ht="15.75" customHeight="1" x14ac:dyDescent="0.25">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spans="1:26" ht="15.75" customHeight="1" x14ac:dyDescent="0.25">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spans="1:26" ht="15.75" customHeight="1" x14ac:dyDescent="0.25">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spans="1:26" ht="15.75" customHeight="1" x14ac:dyDescent="0.25">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spans="1:26" ht="15.75" customHeight="1" x14ac:dyDescent="0.25">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spans="1:26" ht="15.75" customHeight="1" x14ac:dyDescent="0.25">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spans="1:26" ht="15.75" customHeight="1" x14ac:dyDescent="0.25">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spans="1:26" ht="15.75" customHeight="1" x14ac:dyDescent="0.25">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spans="1:26" ht="15.75" customHeight="1" x14ac:dyDescent="0.25">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spans="1:26" ht="15.75" customHeight="1" x14ac:dyDescent="0.25">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spans="1:26" ht="15.75" customHeight="1" x14ac:dyDescent="0.25">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spans="1:26" ht="15.75" customHeight="1" x14ac:dyDescent="0.25">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spans="1:26" ht="15.75" customHeight="1" x14ac:dyDescent="0.25">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spans="1:26" ht="15.75" customHeight="1" x14ac:dyDescent="0.25">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spans="1:26" ht="15.75" customHeight="1" x14ac:dyDescent="0.25">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spans="1:26" ht="15.75" customHeight="1" x14ac:dyDescent="0.25">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spans="1:26" ht="15.75" customHeight="1" x14ac:dyDescent="0.25">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spans="1:26" ht="15.75" customHeight="1" x14ac:dyDescent="0.25">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spans="1:26" ht="15.75" customHeight="1" x14ac:dyDescent="0.25">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spans="1:26" ht="15.75" customHeight="1" x14ac:dyDescent="0.25">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spans="1:26" ht="15.75" customHeight="1" x14ac:dyDescent="0.25">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spans="1:26" ht="15.75" customHeight="1" x14ac:dyDescent="0.25">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spans="1:26" ht="15.75" customHeight="1" x14ac:dyDescent="0.25">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spans="1:26" ht="15.75" customHeight="1" x14ac:dyDescent="0.25">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spans="1:26" ht="15.75" customHeight="1" x14ac:dyDescent="0.25">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spans="1:26" ht="15.75" customHeight="1" x14ac:dyDescent="0.25">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spans="1:26" ht="15.75" customHeight="1" x14ac:dyDescent="0.25">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spans="1:26" ht="15.75" customHeight="1" x14ac:dyDescent="0.25">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spans="1:26" ht="15.75" customHeight="1" x14ac:dyDescent="0.25">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spans="1:26" ht="15.75" customHeight="1" x14ac:dyDescent="0.25">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spans="1:26" ht="15.75" customHeight="1" x14ac:dyDescent="0.25">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spans="1:26" ht="15.75" customHeight="1" x14ac:dyDescent="0.25">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spans="1:26" ht="15.75" customHeight="1" x14ac:dyDescent="0.25">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spans="1:26" ht="15.75" customHeight="1" x14ac:dyDescent="0.25">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spans="1:26" ht="15.75" customHeight="1" x14ac:dyDescent="0.25">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spans="1:26" ht="15.75" customHeight="1" x14ac:dyDescent="0.25">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spans="1:26" ht="15.75" customHeight="1" x14ac:dyDescent="0.25">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spans="1:26" ht="15.75" customHeight="1" x14ac:dyDescent="0.25">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spans="1:26" ht="15.75" customHeight="1" x14ac:dyDescent="0.25">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spans="1:26" ht="15.75" customHeight="1" x14ac:dyDescent="0.25">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spans="1:26" ht="15.75" customHeight="1" x14ac:dyDescent="0.25">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spans="1:26" ht="15.75" customHeight="1" x14ac:dyDescent="0.25">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spans="1:26" ht="15.75" customHeight="1" x14ac:dyDescent="0.25">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spans="1:26" ht="15.75" customHeight="1" x14ac:dyDescent="0.25">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spans="1:26" ht="15.75" customHeight="1" x14ac:dyDescent="0.25">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spans="1:26" ht="15.75" customHeight="1" x14ac:dyDescent="0.25">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spans="1:26" ht="15.75" customHeight="1" x14ac:dyDescent="0.25">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spans="1:26" ht="15.75" customHeight="1" x14ac:dyDescent="0.25">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spans="1:26" ht="15.75" customHeight="1" x14ac:dyDescent="0.25">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spans="1:26" ht="15.75" customHeight="1" x14ac:dyDescent="0.25">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spans="1:26" ht="15.75" customHeight="1" x14ac:dyDescent="0.25">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spans="1:26" ht="15.75" customHeight="1" x14ac:dyDescent="0.25">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spans="1:26" ht="15.75" customHeight="1" x14ac:dyDescent="0.25">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spans="1:26" ht="15.75" customHeight="1" x14ac:dyDescent="0.25">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spans="1:26" ht="15.75" customHeight="1" x14ac:dyDescent="0.25">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spans="1:26" ht="15.75" customHeight="1" x14ac:dyDescent="0.25">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spans="1:26" ht="15.75" customHeight="1" x14ac:dyDescent="0.25">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spans="1:26" ht="15.75" customHeight="1" x14ac:dyDescent="0.25">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spans="1:26" ht="15.75" customHeight="1" x14ac:dyDescent="0.25">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spans="1:26" ht="15.75" customHeight="1" x14ac:dyDescent="0.25">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spans="1:26" ht="15.75" customHeight="1" x14ac:dyDescent="0.25">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spans="1:26" ht="15.75" customHeight="1" x14ac:dyDescent="0.25">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spans="1:26" ht="15.75" customHeight="1" x14ac:dyDescent="0.25">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spans="1:26" ht="15.75" customHeight="1" x14ac:dyDescent="0.25">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spans="1:26" ht="15.75" customHeight="1" x14ac:dyDescent="0.25">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spans="1:26" ht="15.75" customHeight="1" x14ac:dyDescent="0.25">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spans="1:26" ht="15.75" customHeight="1" x14ac:dyDescent="0.25">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spans="1:26" ht="15.75" customHeight="1" x14ac:dyDescent="0.25">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spans="1:26" ht="15.75" customHeight="1" x14ac:dyDescent="0.25">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spans="1:26" ht="15.75" customHeight="1" x14ac:dyDescent="0.25">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spans="1:26" ht="15.75" customHeight="1" x14ac:dyDescent="0.25">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spans="1:26" ht="15.75" customHeight="1" x14ac:dyDescent="0.25">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spans="1:26" ht="15.75" customHeight="1" x14ac:dyDescent="0.25">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spans="1:26" ht="15.75" customHeight="1" x14ac:dyDescent="0.25">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spans="1:26" ht="15.75" customHeight="1" x14ac:dyDescent="0.25">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spans="1:26" ht="15.75" customHeight="1" x14ac:dyDescent="0.25">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spans="1:26" ht="15.75" customHeight="1" x14ac:dyDescent="0.25">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spans="1:26" ht="15.75" customHeight="1" x14ac:dyDescent="0.25">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spans="1:26" ht="15.75" customHeight="1" x14ac:dyDescent="0.25">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spans="1:26" ht="15.75" customHeight="1" x14ac:dyDescent="0.25">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spans="1:26" ht="15.75" customHeight="1" x14ac:dyDescent="0.25">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spans="1:26" ht="15.75" customHeight="1" x14ac:dyDescent="0.25">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spans="1:26" ht="15.75" customHeight="1" x14ac:dyDescent="0.25">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spans="1:26" ht="15.75" customHeight="1" x14ac:dyDescent="0.25">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spans="1:26" ht="15.75" customHeight="1" x14ac:dyDescent="0.25">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spans="1:26" ht="15.75" customHeight="1" x14ac:dyDescent="0.25">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spans="1:26" ht="15.75" customHeight="1" x14ac:dyDescent="0.25">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spans="1:26" ht="15.75" customHeight="1" x14ac:dyDescent="0.25">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spans="1:26" ht="15.75" customHeight="1" x14ac:dyDescent="0.25">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spans="1:26" ht="15.75" customHeight="1" x14ac:dyDescent="0.25">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spans="1:26" ht="15.75" customHeight="1" x14ac:dyDescent="0.25">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spans="1:26" ht="15.75" customHeight="1" x14ac:dyDescent="0.25">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spans="1:26" ht="15.75" customHeight="1" x14ac:dyDescent="0.25">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spans="1:26" ht="15.75" customHeight="1" x14ac:dyDescent="0.25">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spans="1:26" ht="15.75" customHeight="1" x14ac:dyDescent="0.25">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spans="1:26" ht="15.75" customHeight="1" x14ac:dyDescent="0.25">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spans="1:26" ht="15.75" customHeight="1" x14ac:dyDescent="0.25">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spans="1:26" ht="15.75" customHeight="1" x14ac:dyDescent="0.25">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spans="1:26" ht="15.75" customHeight="1" x14ac:dyDescent="0.25">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spans="1:26" ht="15.75" customHeight="1" x14ac:dyDescent="0.25">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spans="1:26" ht="15.75" customHeight="1" x14ac:dyDescent="0.25">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spans="1:26" ht="15.75" customHeight="1" x14ac:dyDescent="0.25">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spans="1:26" ht="15.75" customHeight="1" x14ac:dyDescent="0.25">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spans="1:26" ht="15.75" customHeight="1" x14ac:dyDescent="0.25">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spans="1:26" ht="15.75" customHeight="1" x14ac:dyDescent="0.25">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spans="1:26" ht="15.75" customHeight="1" x14ac:dyDescent="0.25">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spans="1:26" ht="15.75" customHeight="1" x14ac:dyDescent="0.25">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spans="1:26" ht="15.75" customHeight="1" x14ac:dyDescent="0.25">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spans="1:26" ht="15.75" customHeight="1" x14ac:dyDescent="0.25">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spans="1:26" ht="15.75" customHeight="1" x14ac:dyDescent="0.25">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spans="1:26" ht="15.75" customHeight="1" x14ac:dyDescent="0.25">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spans="1:26" ht="15.75" customHeight="1" x14ac:dyDescent="0.25">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spans="1:26" ht="15.75" customHeight="1" x14ac:dyDescent="0.25">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spans="1:26" ht="15.75" customHeight="1" x14ac:dyDescent="0.25">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spans="1:26" ht="15.75" customHeight="1" x14ac:dyDescent="0.25">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spans="1:26" ht="15.75" customHeight="1" x14ac:dyDescent="0.25">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spans="1:26" ht="15.75" customHeight="1" x14ac:dyDescent="0.25">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spans="1:26" ht="15.75" customHeight="1" x14ac:dyDescent="0.25">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spans="1:26" ht="15.75" customHeight="1" x14ac:dyDescent="0.25">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spans="1:26" ht="15.75" customHeight="1" x14ac:dyDescent="0.25">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spans="1:26" ht="15.75" customHeight="1" x14ac:dyDescent="0.25">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spans="1:26" ht="15.75" customHeight="1" x14ac:dyDescent="0.25">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spans="1:26" ht="15.75" customHeight="1" x14ac:dyDescent="0.25">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spans="1:26" ht="15.75" customHeight="1" x14ac:dyDescent="0.25">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spans="1:26" ht="15.75" customHeight="1" x14ac:dyDescent="0.25">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spans="1:26" ht="15.75" customHeight="1" x14ac:dyDescent="0.25">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spans="1:26" ht="15.75" customHeight="1" x14ac:dyDescent="0.25">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spans="1:26" ht="15.75" customHeight="1" x14ac:dyDescent="0.25">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spans="1:26" ht="15.75" customHeight="1" x14ac:dyDescent="0.25">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spans="1:26" ht="15.75" customHeight="1" x14ac:dyDescent="0.25">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spans="1:26" ht="15.75" customHeight="1" x14ac:dyDescent="0.25">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spans="1:26" ht="15.75" customHeight="1" x14ac:dyDescent="0.25">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spans="1:26" ht="15.75" customHeight="1" x14ac:dyDescent="0.25">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spans="1:26" ht="15.75" customHeight="1" x14ac:dyDescent="0.25">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spans="1:26" ht="15.75" customHeight="1" x14ac:dyDescent="0.25">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spans="1:26" ht="15.75" customHeight="1" x14ac:dyDescent="0.25">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spans="1:26" ht="15.75" customHeight="1" x14ac:dyDescent="0.25">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spans="1:26" ht="15.75" customHeight="1" x14ac:dyDescent="0.25">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spans="1:26" ht="15.75" customHeight="1" x14ac:dyDescent="0.25">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spans="1:26" ht="15.75" customHeight="1" x14ac:dyDescent="0.25">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spans="1:26" ht="15.75" customHeight="1" x14ac:dyDescent="0.25">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spans="1:26" ht="15.75" customHeight="1" x14ac:dyDescent="0.25">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spans="1:26" ht="15.75" customHeight="1" x14ac:dyDescent="0.25">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spans="1:26" ht="15.75" customHeight="1" x14ac:dyDescent="0.25">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spans="1:26" ht="15.75" customHeight="1" x14ac:dyDescent="0.25">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spans="1:26" ht="15.75" customHeight="1" x14ac:dyDescent="0.25">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spans="1:26" ht="15.75" customHeight="1" x14ac:dyDescent="0.25">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spans="1:26" ht="15.75" customHeight="1" x14ac:dyDescent="0.25">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spans="1:26" ht="15.75" customHeight="1" x14ac:dyDescent="0.25">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spans="1:26" ht="15.75" customHeight="1" x14ac:dyDescent="0.25">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spans="1:26" ht="15.75" customHeight="1" x14ac:dyDescent="0.25">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spans="1:26" ht="15.75" customHeight="1" x14ac:dyDescent="0.25">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spans="1:26" ht="15.75" customHeight="1" x14ac:dyDescent="0.25">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spans="1:26" ht="15.75" customHeight="1" x14ac:dyDescent="0.25">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spans="1:26" ht="15.75" customHeight="1" x14ac:dyDescent="0.25">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spans="1:26" ht="15.75" customHeight="1" x14ac:dyDescent="0.25">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spans="1:26" ht="15.75" customHeight="1" x14ac:dyDescent="0.25">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spans="1:26" ht="15.75" customHeight="1" x14ac:dyDescent="0.25">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spans="1:26" ht="15.75" customHeight="1" x14ac:dyDescent="0.25">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spans="1:26" ht="15.75" customHeight="1" x14ac:dyDescent="0.25">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spans="1:26" ht="15.75" customHeight="1" x14ac:dyDescent="0.25">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spans="1:26" ht="15.75" customHeight="1" x14ac:dyDescent="0.25">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spans="1:26" ht="15.75" customHeight="1" x14ac:dyDescent="0.25">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spans="1:26" ht="15.75" customHeight="1" x14ac:dyDescent="0.25">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spans="1:26" ht="15.75" customHeight="1" x14ac:dyDescent="0.25">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spans="1:26" ht="15.75" customHeight="1" x14ac:dyDescent="0.25">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spans="1:26" ht="15.75" customHeight="1" x14ac:dyDescent="0.25">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spans="1:26" ht="15.75" customHeight="1" x14ac:dyDescent="0.25">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spans="1:26" ht="15.75" customHeight="1" x14ac:dyDescent="0.25">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spans="1:26" ht="15.75" customHeight="1" x14ac:dyDescent="0.25">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spans="1:26" ht="15.75" customHeight="1" x14ac:dyDescent="0.25">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spans="1:26" ht="15.75" customHeight="1" x14ac:dyDescent="0.25">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spans="1:26" ht="15.75" customHeight="1" x14ac:dyDescent="0.25">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spans="1:26" ht="15.75" customHeight="1" x14ac:dyDescent="0.25">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spans="1:26" ht="15.75" customHeight="1" x14ac:dyDescent="0.25">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spans="1:26" ht="15.75" customHeight="1" x14ac:dyDescent="0.25">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spans="1:26" ht="15.75" customHeight="1" x14ac:dyDescent="0.25">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spans="1:26" ht="15.75" customHeight="1" x14ac:dyDescent="0.25">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spans="1:26" ht="15.75" customHeight="1" x14ac:dyDescent="0.25">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spans="1:26" ht="15.75" customHeight="1" x14ac:dyDescent="0.25">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spans="1:26" ht="15.75" customHeight="1" x14ac:dyDescent="0.25">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spans="1:26" ht="15.75" customHeight="1" x14ac:dyDescent="0.25">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spans="1:26" ht="15.75" customHeight="1" x14ac:dyDescent="0.25">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spans="1:26" ht="15.75" customHeight="1" x14ac:dyDescent="0.25">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spans="1:26" ht="15.75" customHeight="1" x14ac:dyDescent="0.25">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spans="1:26" ht="15.75" customHeight="1" x14ac:dyDescent="0.25">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spans="1:26" ht="15.75" customHeight="1" x14ac:dyDescent="0.25">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spans="1:26" ht="15.75" customHeight="1" x14ac:dyDescent="0.25">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spans="1:26" ht="15.75" customHeight="1" x14ac:dyDescent="0.25">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spans="1:26" ht="15.75" customHeight="1" x14ac:dyDescent="0.25">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spans="1:26" ht="15.75" customHeight="1" x14ac:dyDescent="0.25">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spans="1:26" ht="15.75" customHeight="1" x14ac:dyDescent="0.25">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spans="1:26" ht="15.75" customHeight="1" x14ac:dyDescent="0.25">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spans="1:26" ht="15.75" customHeight="1" x14ac:dyDescent="0.25">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spans="1:26" ht="15.75" customHeight="1" x14ac:dyDescent="0.25">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spans="1:26" ht="15.75" customHeight="1" x14ac:dyDescent="0.25">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spans="1:26" ht="15.75" customHeight="1" x14ac:dyDescent="0.25">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spans="1:26" ht="15.75" customHeight="1" x14ac:dyDescent="0.25">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spans="1:26" ht="15.75" customHeight="1" x14ac:dyDescent="0.25">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spans="1:26" ht="15.75" customHeight="1" x14ac:dyDescent="0.25">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spans="1:26" ht="15.75" customHeight="1" x14ac:dyDescent="0.25">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spans="1:26" ht="15.75" customHeight="1" x14ac:dyDescent="0.25">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spans="1:26" ht="15.75" customHeight="1" x14ac:dyDescent="0.25">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spans="1:26" ht="15.75" customHeight="1" x14ac:dyDescent="0.25">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spans="1:26" ht="15.75" customHeight="1" x14ac:dyDescent="0.25">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spans="1:26" ht="15.75" customHeight="1" x14ac:dyDescent="0.25">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spans="1:26" ht="15.75" customHeight="1" x14ac:dyDescent="0.25">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spans="1:26" ht="15.75" customHeight="1" x14ac:dyDescent="0.25">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spans="1:26" ht="15.75" customHeight="1" x14ac:dyDescent="0.25">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spans="1:26" ht="15.75" customHeight="1" x14ac:dyDescent="0.25">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spans="1:26" ht="15.75" customHeight="1" x14ac:dyDescent="0.25">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spans="1:26" ht="15.75" customHeight="1" x14ac:dyDescent="0.25">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spans="1:26" ht="15.75" customHeight="1" x14ac:dyDescent="0.25">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spans="1:26" ht="15.75" customHeight="1" x14ac:dyDescent="0.25">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spans="1:26" ht="15.75" customHeight="1" x14ac:dyDescent="0.25">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spans="1:26" ht="15.75" customHeight="1" x14ac:dyDescent="0.25">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spans="1:26" ht="15.75" customHeight="1" x14ac:dyDescent="0.25">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spans="1:26" ht="15.75" customHeight="1" x14ac:dyDescent="0.25">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spans="1:26" ht="15.75" customHeight="1" x14ac:dyDescent="0.25">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spans="1:26" ht="15.75" customHeight="1" x14ac:dyDescent="0.25">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spans="1:26" ht="15.75" customHeight="1" x14ac:dyDescent="0.25">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spans="1:26" ht="15.75" customHeight="1" x14ac:dyDescent="0.25">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spans="1:26" ht="15.75" customHeight="1" x14ac:dyDescent="0.25">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spans="1:26" ht="15.75" customHeight="1" x14ac:dyDescent="0.25">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spans="1:26" ht="15.75" customHeight="1" x14ac:dyDescent="0.25">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spans="1:26" ht="15.75" customHeight="1" x14ac:dyDescent="0.25">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spans="1:26" ht="15.75" customHeight="1" x14ac:dyDescent="0.25">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spans="1:26" ht="15.75" customHeight="1" x14ac:dyDescent="0.25">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spans="1:26" ht="15.75" customHeight="1" x14ac:dyDescent="0.25">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spans="1:26" ht="15.75" customHeight="1" x14ac:dyDescent="0.25">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spans="1:26" ht="15.75" customHeight="1" x14ac:dyDescent="0.25">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spans="1:26" ht="15.75" customHeight="1" x14ac:dyDescent="0.25">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spans="1:26" ht="15.75" customHeight="1" x14ac:dyDescent="0.25">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spans="1:26" ht="15.75" customHeight="1" x14ac:dyDescent="0.25">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spans="1:26" ht="15.75" customHeight="1" x14ac:dyDescent="0.25">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spans="1:26" ht="15.75" customHeight="1" x14ac:dyDescent="0.25">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spans="1:26" ht="15.75" customHeight="1" x14ac:dyDescent="0.25">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spans="1:26" ht="15.75" customHeight="1" x14ac:dyDescent="0.25">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spans="1:26" ht="15.75" customHeight="1" x14ac:dyDescent="0.25">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spans="1:26" ht="15.75" customHeight="1" x14ac:dyDescent="0.25">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spans="1:26" ht="15.75" customHeight="1" x14ac:dyDescent="0.25">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spans="1:26" ht="15.75" customHeight="1" x14ac:dyDescent="0.25">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spans="1:26" ht="15.75" customHeight="1" x14ac:dyDescent="0.25">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spans="1:26" ht="15.75" customHeight="1" x14ac:dyDescent="0.25">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spans="1:26" ht="15.75" customHeight="1" x14ac:dyDescent="0.25">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spans="1:26" ht="15.75" customHeight="1" x14ac:dyDescent="0.25">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spans="1:26" ht="15.75" customHeight="1" x14ac:dyDescent="0.25">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spans="1:26" ht="15.75" customHeight="1" x14ac:dyDescent="0.25">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spans="1:26" ht="15.75" customHeight="1" x14ac:dyDescent="0.25">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spans="1:26" ht="15.75" customHeight="1" x14ac:dyDescent="0.25">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spans="1:26" ht="15.75" customHeight="1" x14ac:dyDescent="0.25">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spans="1:26" ht="15.75" customHeight="1" x14ac:dyDescent="0.25">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spans="1:26" ht="15.75" customHeight="1" x14ac:dyDescent="0.25">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spans="1:26" ht="15.75" customHeight="1" x14ac:dyDescent="0.25">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spans="1:26" ht="15.75" customHeight="1" x14ac:dyDescent="0.25">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spans="1:26" ht="15.75" customHeight="1" x14ac:dyDescent="0.25">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spans="1:26" ht="15.75" customHeight="1" x14ac:dyDescent="0.25">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spans="1:26" ht="15.75" customHeight="1" x14ac:dyDescent="0.25">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spans="1:26" ht="15.75" customHeight="1" x14ac:dyDescent="0.25">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spans="1:26" ht="15.75" customHeight="1" x14ac:dyDescent="0.25">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spans="1:26" ht="15.75" customHeight="1" x14ac:dyDescent="0.25">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spans="1:26" ht="15.75" customHeight="1" x14ac:dyDescent="0.25">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spans="1:26" ht="15.75" customHeight="1" x14ac:dyDescent="0.25">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spans="1:26" ht="15.75" customHeight="1" x14ac:dyDescent="0.25">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spans="1:26" ht="15.75" customHeight="1" x14ac:dyDescent="0.25">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spans="1:26" ht="15.75" customHeight="1" x14ac:dyDescent="0.25">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spans="1:26" ht="15.75" customHeight="1" x14ac:dyDescent="0.25">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spans="1:26" ht="15.75" customHeight="1" x14ac:dyDescent="0.25">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spans="1:26" ht="15.75" customHeight="1" x14ac:dyDescent="0.25">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spans="1:26" ht="15.75" customHeight="1" x14ac:dyDescent="0.25">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spans="1:26" ht="15.75" customHeight="1" x14ac:dyDescent="0.25">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spans="1:26" ht="15.75" customHeight="1" x14ac:dyDescent="0.25">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spans="1:26" ht="15.75" customHeight="1" x14ac:dyDescent="0.25">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spans="1:26" ht="15.75" customHeight="1" x14ac:dyDescent="0.25">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spans="1:26" ht="15.75" customHeight="1" x14ac:dyDescent="0.25">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spans="1:26" ht="15.75" customHeight="1" x14ac:dyDescent="0.25">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spans="1:26" ht="15.75" customHeight="1" x14ac:dyDescent="0.25">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spans="1:26" ht="15.75" customHeight="1" x14ac:dyDescent="0.25">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spans="1:26" ht="15.75" customHeight="1" x14ac:dyDescent="0.25">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spans="1:26" ht="15.75" customHeight="1" x14ac:dyDescent="0.25">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spans="1:26" ht="15.75" customHeight="1" x14ac:dyDescent="0.25">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spans="1:26" ht="15.75" customHeight="1" x14ac:dyDescent="0.25">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spans="1:26" ht="15.75" customHeight="1" x14ac:dyDescent="0.25">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spans="1:26" ht="15.75" customHeight="1" x14ac:dyDescent="0.25">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spans="1:26" ht="15.75" customHeight="1" x14ac:dyDescent="0.25">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spans="1:26" ht="15.75" customHeight="1" x14ac:dyDescent="0.25">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spans="1:26" ht="15.75" customHeight="1" x14ac:dyDescent="0.25">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spans="1:26" ht="15.75" customHeight="1" x14ac:dyDescent="0.25">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spans="1:26" ht="15.75" customHeight="1" x14ac:dyDescent="0.25">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spans="1:26" ht="15.75" customHeight="1" x14ac:dyDescent="0.25">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row r="962" spans="1:26" ht="15.75" customHeight="1" x14ac:dyDescent="0.25">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row>
    <row r="963" spans="1:26" ht="15.75" customHeight="1" x14ac:dyDescent="0.25">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row>
    <row r="964" spans="1:26" ht="15.75" customHeight="1" x14ac:dyDescent="0.25">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row>
    <row r="965" spans="1:26" ht="15.75" customHeight="1" x14ac:dyDescent="0.25">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row>
    <row r="966" spans="1:26" ht="15.75" customHeight="1" x14ac:dyDescent="0.25">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row>
    <row r="967" spans="1:26" ht="15.75" customHeight="1" x14ac:dyDescent="0.25">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row>
    <row r="968" spans="1:26" ht="15.75" customHeight="1" x14ac:dyDescent="0.25">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row>
    <row r="969" spans="1:26" ht="15.75" customHeight="1" x14ac:dyDescent="0.25">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row>
    <row r="970" spans="1:26" ht="15.75" customHeight="1" x14ac:dyDescent="0.25">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row>
    <row r="971" spans="1:26" ht="15.75" customHeight="1" x14ac:dyDescent="0.25">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row>
    <row r="972" spans="1:26" ht="15.75" customHeight="1" x14ac:dyDescent="0.25">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row>
    <row r="973" spans="1:26" ht="15.75" customHeight="1" x14ac:dyDescent="0.25">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row>
    <row r="974" spans="1:26" ht="15.75" customHeight="1" x14ac:dyDescent="0.25">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row>
    <row r="975" spans="1:26" ht="15.75" customHeight="1" x14ac:dyDescent="0.25">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row>
    <row r="976" spans="1:26" ht="15.75" customHeight="1" x14ac:dyDescent="0.25">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row>
    <row r="977" spans="1:26" ht="15.75" customHeight="1" x14ac:dyDescent="0.25">
      <c r="A977" s="196"/>
      <c r="B977" s="196"/>
      <c r="C977" s="196"/>
      <c r="D977" s="196"/>
      <c r="E977" s="196"/>
      <c r="F977" s="196"/>
      <c r="G977" s="196"/>
      <c r="H977" s="196"/>
      <c r="I977" s="196"/>
      <c r="J977" s="196"/>
      <c r="K977" s="196"/>
      <c r="L977" s="196"/>
      <c r="M977" s="196"/>
      <c r="N977" s="196"/>
      <c r="O977" s="196"/>
      <c r="P977" s="196"/>
      <c r="Q977" s="196"/>
      <c r="R977" s="196"/>
      <c r="S977" s="196"/>
      <c r="T977" s="196"/>
      <c r="U977" s="196"/>
      <c r="V977" s="196"/>
      <c r="W977" s="196"/>
      <c r="X977" s="196"/>
      <c r="Y977" s="196"/>
      <c r="Z977" s="196"/>
    </row>
    <row r="978" spans="1:26" ht="15.75" customHeight="1" x14ac:dyDescent="0.25">
      <c r="A978" s="196"/>
      <c r="B978" s="196"/>
      <c r="C978" s="196"/>
      <c r="D978" s="196"/>
      <c r="E978" s="196"/>
      <c r="F978" s="196"/>
      <c r="G978" s="196"/>
      <c r="H978" s="196"/>
      <c r="I978" s="196"/>
      <c r="J978" s="196"/>
      <c r="K978" s="196"/>
      <c r="L978" s="196"/>
      <c r="M978" s="196"/>
      <c r="N978" s="196"/>
      <c r="O978" s="196"/>
      <c r="P978" s="196"/>
      <c r="Q978" s="196"/>
      <c r="R978" s="196"/>
      <c r="S978" s="196"/>
      <c r="T978" s="196"/>
      <c r="U978" s="196"/>
      <c r="V978" s="196"/>
      <c r="W978" s="196"/>
      <c r="X978" s="196"/>
      <c r="Y978" s="196"/>
      <c r="Z978" s="196"/>
    </row>
    <row r="979" spans="1:26" ht="15.75" customHeight="1" x14ac:dyDescent="0.25">
      <c r="A979" s="196"/>
      <c r="B979" s="196"/>
      <c r="C979" s="196"/>
      <c r="D979" s="196"/>
      <c r="E979" s="196"/>
      <c r="F979" s="196"/>
      <c r="G979" s="196"/>
      <c r="H979" s="196"/>
      <c r="I979" s="196"/>
      <c r="J979" s="196"/>
      <c r="K979" s="196"/>
      <c r="L979" s="196"/>
      <c r="M979" s="196"/>
      <c r="N979" s="196"/>
      <c r="O979" s="196"/>
      <c r="P979" s="196"/>
      <c r="Q979" s="196"/>
      <c r="R979" s="196"/>
      <c r="S979" s="196"/>
      <c r="T979" s="196"/>
      <c r="U979" s="196"/>
      <c r="V979" s="196"/>
      <c r="W979" s="196"/>
      <c r="X979" s="196"/>
      <c r="Y979" s="196"/>
      <c r="Z979" s="196"/>
    </row>
    <row r="980" spans="1:26" ht="15.75" customHeight="1" x14ac:dyDescent="0.25">
      <c r="A980" s="196"/>
      <c r="B980" s="196"/>
      <c r="C980" s="196"/>
      <c r="D980" s="196"/>
      <c r="E980" s="196"/>
      <c r="F980" s="196"/>
      <c r="G980" s="196"/>
      <c r="H980" s="196"/>
      <c r="I980" s="196"/>
      <c r="J980" s="196"/>
      <c r="K980" s="196"/>
      <c r="L980" s="196"/>
      <c r="M980" s="196"/>
      <c r="N980" s="196"/>
      <c r="O980" s="196"/>
      <c r="P980" s="196"/>
      <c r="Q980" s="196"/>
      <c r="R980" s="196"/>
      <c r="S980" s="196"/>
      <c r="T980" s="196"/>
      <c r="U980" s="196"/>
      <c r="V980" s="196"/>
      <c r="W980" s="196"/>
      <c r="X980" s="196"/>
      <c r="Y980" s="196"/>
      <c r="Z980" s="196"/>
    </row>
    <row r="981" spans="1:26" ht="15.75" customHeight="1" x14ac:dyDescent="0.25">
      <c r="A981" s="196"/>
      <c r="B981" s="196"/>
      <c r="C981" s="196"/>
      <c r="D981" s="196"/>
      <c r="E981" s="196"/>
      <c r="F981" s="196"/>
      <c r="G981" s="196"/>
      <c r="H981" s="196"/>
      <c r="I981" s="196"/>
      <c r="J981" s="196"/>
      <c r="K981" s="196"/>
      <c r="L981" s="196"/>
      <c r="M981" s="196"/>
      <c r="N981" s="196"/>
      <c r="O981" s="196"/>
      <c r="P981" s="196"/>
      <c r="Q981" s="196"/>
      <c r="R981" s="196"/>
      <c r="S981" s="196"/>
      <c r="T981" s="196"/>
      <c r="U981" s="196"/>
      <c r="V981" s="196"/>
      <c r="W981" s="196"/>
      <c r="X981" s="196"/>
      <c r="Y981" s="196"/>
      <c r="Z981" s="196"/>
    </row>
    <row r="982" spans="1:26" ht="15.75" customHeight="1" x14ac:dyDescent="0.25">
      <c r="A982" s="196"/>
      <c r="B982" s="196"/>
      <c r="C982" s="196"/>
      <c r="D982" s="196"/>
      <c r="E982" s="196"/>
      <c r="F982" s="196"/>
      <c r="G982" s="196"/>
      <c r="H982" s="196"/>
      <c r="I982" s="196"/>
      <c r="J982" s="196"/>
      <c r="K982" s="196"/>
      <c r="L982" s="196"/>
      <c r="M982" s="196"/>
      <c r="N982" s="196"/>
      <c r="O982" s="196"/>
      <c r="P982" s="196"/>
      <c r="Q982" s="196"/>
      <c r="R982" s="196"/>
      <c r="S982" s="196"/>
      <c r="T982" s="196"/>
      <c r="U982" s="196"/>
      <c r="V982" s="196"/>
      <c r="W982" s="196"/>
      <c r="X982" s="196"/>
      <c r="Y982" s="196"/>
      <c r="Z982" s="196"/>
    </row>
    <row r="983" spans="1:26" ht="15.75" customHeight="1" x14ac:dyDescent="0.25">
      <c r="A983" s="196"/>
      <c r="B983" s="196"/>
      <c r="C983" s="196"/>
      <c r="D983" s="196"/>
      <c r="E983" s="196"/>
      <c r="F983" s="196"/>
      <c r="G983" s="196"/>
      <c r="H983" s="196"/>
      <c r="I983" s="196"/>
      <c r="J983" s="196"/>
      <c r="K983" s="196"/>
      <c r="L983" s="196"/>
      <c r="M983" s="196"/>
      <c r="N983" s="196"/>
      <c r="O983" s="196"/>
      <c r="P983" s="196"/>
      <c r="Q983" s="196"/>
      <c r="R983" s="196"/>
      <c r="S983" s="196"/>
      <c r="T983" s="196"/>
      <c r="U983" s="196"/>
      <c r="V983" s="196"/>
      <c r="W983" s="196"/>
      <c r="X983" s="196"/>
      <c r="Y983" s="196"/>
      <c r="Z983" s="196"/>
    </row>
    <row r="984" spans="1:26" ht="15.75" customHeight="1" x14ac:dyDescent="0.25">
      <c r="A984" s="196"/>
      <c r="B984" s="196"/>
      <c r="C984" s="196"/>
      <c r="D984" s="196"/>
      <c r="E984" s="196"/>
      <c r="F984" s="196"/>
      <c r="G984" s="196"/>
      <c r="H984" s="196"/>
      <c r="I984" s="196"/>
      <c r="J984" s="196"/>
      <c r="K984" s="196"/>
      <c r="L984" s="196"/>
      <c r="M984" s="196"/>
      <c r="N984" s="196"/>
      <c r="O984" s="196"/>
      <c r="P984" s="196"/>
      <c r="Q984" s="196"/>
      <c r="R984" s="196"/>
      <c r="S984" s="196"/>
      <c r="T984" s="196"/>
      <c r="U984" s="196"/>
      <c r="V984" s="196"/>
      <c r="W984" s="196"/>
      <c r="X984" s="196"/>
      <c r="Y984" s="196"/>
      <c r="Z984" s="196"/>
    </row>
    <row r="985" spans="1:26" ht="15.75" customHeight="1" x14ac:dyDescent="0.25">
      <c r="A985" s="196"/>
      <c r="B985" s="196"/>
      <c r="C985" s="196"/>
      <c r="D985" s="196"/>
      <c r="E985" s="196"/>
      <c r="F985" s="196"/>
      <c r="G985" s="196"/>
      <c r="H985" s="196"/>
      <c r="I985" s="196"/>
      <c r="J985" s="196"/>
      <c r="K985" s="196"/>
      <c r="L985" s="196"/>
      <c r="M985" s="196"/>
      <c r="N985" s="196"/>
      <c r="O985" s="196"/>
      <c r="P985" s="196"/>
      <c r="Q985" s="196"/>
      <c r="R985" s="196"/>
      <c r="S985" s="196"/>
      <c r="T985" s="196"/>
      <c r="U985" s="196"/>
      <c r="V985" s="196"/>
      <c r="W985" s="196"/>
      <c r="X985" s="196"/>
      <c r="Y985" s="196"/>
      <c r="Z985" s="196"/>
    </row>
    <row r="986" spans="1:26" ht="15.75" customHeight="1" x14ac:dyDescent="0.25">
      <c r="A986" s="196"/>
      <c r="B986" s="196"/>
      <c r="C986" s="196"/>
      <c r="D986" s="196"/>
      <c r="E986" s="196"/>
      <c r="F986" s="196"/>
      <c r="G986" s="196"/>
      <c r="H986" s="196"/>
      <c r="I986" s="196"/>
      <c r="J986" s="196"/>
      <c r="K986" s="196"/>
      <c r="L986" s="196"/>
      <c r="M986" s="196"/>
      <c r="N986" s="196"/>
      <c r="O986" s="196"/>
      <c r="P986" s="196"/>
      <c r="Q986" s="196"/>
      <c r="R986" s="196"/>
      <c r="S986" s="196"/>
      <c r="T986" s="196"/>
      <c r="U986" s="196"/>
      <c r="V986" s="196"/>
      <c r="W986" s="196"/>
      <c r="X986" s="196"/>
      <c r="Y986" s="196"/>
      <c r="Z986" s="196"/>
    </row>
    <row r="987" spans="1:26" ht="15.75" customHeight="1" x14ac:dyDescent="0.25">
      <c r="A987" s="196"/>
      <c r="B987" s="196"/>
      <c r="C987" s="196"/>
      <c r="D987" s="196"/>
      <c r="E987" s="196"/>
      <c r="F987" s="196"/>
      <c r="G987" s="196"/>
      <c r="H987" s="196"/>
      <c r="I987" s="196"/>
      <c r="J987" s="196"/>
      <c r="K987" s="196"/>
      <c r="L987" s="196"/>
      <c r="M987" s="196"/>
      <c r="N987" s="196"/>
      <c r="O987" s="196"/>
      <c r="P987" s="196"/>
      <c r="Q987" s="196"/>
      <c r="R987" s="196"/>
      <c r="S987" s="196"/>
      <c r="T987" s="196"/>
      <c r="U987" s="196"/>
      <c r="V987" s="196"/>
      <c r="W987" s="196"/>
      <c r="X987" s="196"/>
      <c r="Y987" s="196"/>
      <c r="Z987" s="196"/>
    </row>
    <row r="988" spans="1:26" ht="15.75" customHeight="1" x14ac:dyDescent="0.25">
      <c r="A988" s="196"/>
      <c r="B988" s="196"/>
      <c r="C988" s="196"/>
      <c r="D988" s="196"/>
      <c r="E988" s="196"/>
      <c r="F988" s="196"/>
      <c r="G988" s="196"/>
      <c r="H988" s="196"/>
      <c r="I988" s="196"/>
      <c r="J988" s="196"/>
      <c r="K988" s="196"/>
      <c r="L988" s="196"/>
      <c r="M988" s="196"/>
      <c r="N988" s="196"/>
      <c r="O988" s="196"/>
      <c r="P988" s="196"/>
      <c r="Q988" s="196"/>
      <c r="R988" s="196"/>
      <c r="S988" s="196"/>
      <c r="T988" s="196"/>
      <c r="U988" s="196"/>
      <c r="V988" s="196"/>
      <c r="W988" s="196"/>
      <c r="X988" s="196"/>
      <c r="Y988" s="196"/>
      <c r="Z988" s="196"/>
    </row>
    <row r="989" spans="1:26" ht="15.75" customHeight="1" x14ac:dyDescent="0.25">
      <c r="A989" s="196"/>
      <c r="B989" s="196"/>
      <c r="C989" s="196"/>
      <c r="D989" s="196"/>
      <c r="E989" s="196"/>
      <c r="F989" s="196"/>
      <c r="G989" s="196"/>
      <c r="H989" s="196"/>
      <c r="I989" s="196"/>
      <c r="J989" s="196"/>
      <c r="K989" s="196"/>
      <c r="L989" s="196"/>
      <c r="M989" s="196"/>
      <c r="N989" s="196"/>
      <c r="O989" s="196"/>
      <c r="P989" s="196"/>
      <c r="Q989" s="196"/>
      <c r="R989" s="196"/>
      <c r="S989" s="196"/>
      <c r="T989" s="196"/>
      <c r="U989" s="196"/>
      <c r="V989" s="196"/>
      <c r="W989" s="196"/>
      <c r="X989" s="196"/>
      <c r="Y989" s="196"/>
      <c r="Z989" s="196"/>
    </row>
    <row r="990" spans="1:26" ht="15.75" customHeight="1" x14ac:dyDescent="0.25">
      <c r="A990" s="196"/>
      <c r="B990" s="196"/>
      <c r="C990" s="196"/>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row>
    <row r="991" spans="1:26" ht="15.75" customHeight="1" x14ac:dyDescent="0.25">
      <c r="A991" s="196"/>
      <c r="B991" s="196"/>
      <c r="C991" s="196"/>
      <c r="D991" s="196"/>
      <c r="E991" s="196"/>
      <c r="F991" s="196"/>
      <c r="G991" s="196"/>
      <c r="H991" s="196"/>
      <c r="I991" s="196"/>
      <c r="J991" s="196"/>
      <c r="K991" s="196"/>
      <c r="L991" s="196"/>
      <c r="M991" s="196"/>
      <c r="N991" s="196"/>
      <c r="O991" s="196"/>
      <c r="P991" s="196"/>
      <c r="Q991" s="196"/>
      <c r="R991" s="196"/>
      <c r="S991" s="196"/>
      <c r="T991" s="196"/>
      <c r="U991" s="196"/>
      <c r="V991" s="196"/>
      <c r="W991" s="196"/>
      <c r="X991" s="196"/>
      <c r="Y991" s="196"/>
      <c r="Z991" s="196"/>
    </row>
    <row r="992" spans="1:26" ht="15.75" customHeight="1" x14ac:dyDescent="0.25">
      <c r="A992" s="196"/>
      <c r="B992" s="196"/>
      <c r="C992" s="196"/>
      <c r="D992" s="196"/>
      <c r="E992" s="196"/>
      <c r="F992" s="196"/>
      <c r="G992" s="196"/>
      <c r="H992" s="196"/>
      <c r="I992" s="196"/>
      <c r="J992" s="196"/>
      <c r="K992" s="196"/>
      <c r="L992" s="196"/>
      <c r="M992" s="196"/>
      <c r="N992" s="196"/>
      <c r="O992" s="196"/>
      <c r="P992" s="196"/>
      <c r="Q992" s="196"/>
      <c r="R992" s="196"/>
      <c r="S992" s="196"/>
      <c r="T992" s="196"/>
      <c r="U992" s="196"/>
      <c r="V992" s="196"/>
      <c r="W992" s="196"/>
      <c r="X992" s="196"/>
      <c r="Y992" s="196"/>
      <c r="Z992" s="196"/>
    </row>
    <row r="993" spans="1:26" ht="15.75" customHeight="1" x14ac:dyDescent="0.25">
      <c r="A993" s="196"/>
      <c r="B993" s="196"/>
      <c r="C993" s="196"/>
      <c r="D993" s="196"/>
      <c r="E993" s="196"/>
      <c r="F993" s="196"/>
      <c r="G993" s="196"/>
      <c r="H993" s="196"/>
      <c r="I993" s="196"/>
      <c r="J993" s="196"/>
      <c r="K993" s="196"/>
      <c r="L993" s="196"/>
      <c r="M993" s="196"/>
      <c r="N993" s="196"/>
      <c r="O993" s="196"/>
      <c r="P993" s="196"/>
      <c r="Q993" s="196"/>
      <c r="R993" s="196"/>
      <c r="S993" s="196"/>
      <c r="T993" s="196"/>
      <c r="U993" s="196"/>
      <c r="V993" s="196"/>
      <c r="W993" s="196"/>
      <c r="X993" s="196"/>
      <c r="Y993" s="196"/>
      <c r="Z993" s="196"/>
    </row>
    <row r="994" spans="1:26" ht="15.75" customHeight="1" x14ac:dyDescent="0.25">
      <c r="A994" s="196"/>
      <c r="B994" s="196"/>
      <c r="C994" s="196"/>
      <c r="D994" s="196"/>
      <c r="E994" s="196"/>
      <c r="F994" s="196"/>
      <c r="G994" s="196"/>
      <c r="H994" s="196"/>
      <c r="I994" s="196"/>
      <c r="J994" s="196"/>
      <c r="K994" s="196"/>
      <c r="L994" s="196"/>
      <c r="M994" s="196"/>
      <c r="N994" s="196"/>
      <c r="O994" s="196"/>
      <c r="P994" s="196"/>
      <c r="Q994" s="196"/>
      <c r="R994" s="196"/>
      <c r="S994" s="196"/>
      <c r="T994" s="196"/>
      <c r="U994" s="196"/>
      <c r="V994" s="196"/>
      <c r="W994" s="196"/>
      <c r="X994" s="196"/>
      <c r="Y994" s="196"/>
      <c r="Z994" s="196"/>
    </row>
    <row r="995" spans="1:26" ht="15.75" customHeight="1" x14ac:dyDescent="0.25">
      <c r="A995" s="196"/>
      <c r="B995" s="196"/>
      <c r="C995" s="196"/>
      <c r="D995" s="196"/>
      <c r="E995" s="196"/>
      <c r="F995" s="196"/>
      <c r="G995" s="196"/>
      <c r="H995" s="196"/>
      <c r="I995" s="196"/>
      <c r="J995" s="196"/>
      <c r="K995" s="196"/>
      <c r="L995" s="196"/>
      <c r="M995" s="196"/>
      <c r="N995" s="196"/>
      <c r="O995" s="196"/>
      <c r="P995" s="196"/>
      <c r="Q995" s="196"/>
      <c r="R995" s="196"/>
      <c r="S995" s="196"/>
      <c r="T995" s="196"/>
      <c r="U995" s="196"/>
      <c r="V995" s="196"/>
      <c r="W995" s="196"/>
      <c r="X995" s="196"/>
      <c r="Y995" s="196"/>
      <c r="Z995" s="196"/>
    </row>
    <row r="996" spans="1:26" ht="15.75" customHeight="1" x14ac:dyDescent="0.25">
      <c r="A996" s="196"/>
      <c r="B996" s="196"/>
      <c r="C996" s="196"/>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row>
    <row r="997" spans="1:26" ht="15.75" customHeight="1" x14ac:dyDescent="0.25">
      <c r="A997" s="196"/>
      <c r="B997" s="196"/>
      <c r="C997" s="196"/>
      <c r="D997" s="196"/>
      <c r="E997" s="196"/>
      <c r="F997" s="196"/>
      <c r="G997" s="196"/>
      <c r="H997" s="196"/>
      <c r="I997" s="196"/>
      <c r="J997" s="196"/>
      <c r="K997" s="196"/>
      <c r="L997" s="196"/>
      <c r="M997" s="196"/>
      <c r="N997" s="196"/>
      <c r="O997" s="196"/>
      <c r="P997" s="196"/>
      <c r="Q997" s="196"/>
      <c r="R997" s="196"/>
      <c r="S997" s="196"/>
      <c r="T997" s="196"/>
      <c r="U997" s="196"/>
      <c r="V997" s="196"/>
      <c r="W997" s="196"/>
      <c r="X997" s="196"/>
      <c r="Y997" s="196"/>
      <c r="Z997" s="196"/>
    </row>
    <row r="998" spans="1:26" ht="15.75" customHeight="1" x14ac:dyDescent="0.25">
      <c r="A998" s="196"/>
      <c r="B998" s="196"/>
      <c r="C998" s="196"/>
      <c r="D998" s="196"/>
      <c r="E998" s="196"/>
      <c r="F998" s="196"/>
      <c r="G998" s="196"/>
      <c r="H998" s="196"/>
      <c r="I998" s="196"/>
      <c r="J998" s="196"/>
      <c r="K998" s="196"/>
      <c r="L998" s="196"/>
      <c r="M998" s="196"/>
      <c r="N998" s="196"/>
      <c r="O998" s="196"/>
      <c r="P998" s="196"/>
      <c r="Q998" s="196"/>
      <c r="R998" s="196"/>
      <c r="S998" s="196"/>
      <c r="T998" s="196"/>
      <c r="U998" s="196"/>
      <c r="V998" s="196"/>
      <c r="W998" s="196"/>
      <c r="X998" s="196"/>
      <c r="Y998" s="196"/>
      <c r="Z998" s="196"/>
    </row>
  </sheetData>
  <sheetProtection algorithmName="SHA-512" hashValue="WTORpiQ3mUnoZcevgtPuSKjqGNPHl8ZHA47npx+0DlexgT8tnnB4gD+WNaHTrDPbvJvCx6olYbaTC8vB/xSGPw==" saltValue="pSenEZvb8qLHIDvUVD2c1Q==" spinCount="100000" sheet="1" objects="1" scenarios="1" selectLockedCells="1"/>
  <mergeCells count="16">
    <mergeCell ref="A1:C1"/>
    <mergeCell ref="A2:B2"/>
    <mergeCell ref="B3:C3"/>
    <mergeCell ref="B7:C7"/>
    <mergeCell ref="B12:C12"/>
    <mergeCell ref="B15:C15"/>
    <mergeCell ref="B17:C17"/>
    <mergeCell ref="D27:F27"/>
    <mergeCell ref="D29:F29"/>
    <mergeCell ref="A33:C33"/>
    <mergeCell ref="A39:C39"/>
    <mergeCell ref="B19:C19"/>
    <mergeCell ref="B22:C22"/>
    <mergeCell ref="D24:F24"/>
    <mergeCell ref="B25:C25"/>
    <mergeCell ref="D25:E25"/>
  </mergeCells>
  <pageMargins left="0.7" right="0.7" top="0.75" bottom="0.39874999999999999" header="0" footer="0"/>
  <pageSetup orientation="portrait"/>
  <headerFooter>
    <oddFooter>&amp;LFS-3C FFY 2022</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onth - For which month are benefits being calculated?" xr:uid="{00000000-0002-0000-0100-000000000000}">
          <x14:formula1>
            <xm:f>Data!$A$4:$A$16</xm:f>
          </x14:formula1>
          <xm:sqref>D2</xm:sqref>
        </x14:dataValidation>
        <x14:dataValidation type="list" allowBlank="1" showInputMessage="1" showErrorMessage="1" prompt="Standard Deduction - 1-3 Household members = $209_x000a_4 Household members = $223_x000a_5 Household members = $261_x000a_6+ Household members = $299" xr:uid="{00000000-0002-0000-0100-000002000000}">
          <x14:formula1>
            <xm:f>Data!$B$5:$B$8</xm:f>
          </x14:formula1>
          <xm:sqref>C18</xm:sqref>
        </x14:dataValidation>
        <x14:dataValidation type="list" allowBlank="1" showInputMessage="1" showErrorMessage="1" prompt="Elderly or Disabled Household - If any member of the household is considered disabled according to SNAP regulations or is aged 60 years or older, select YES. Otherwise, select NO" xr:uid="{00000000-0002-0000-0100-000003000000}">
          <x14:formula1>
            <xm:f>Data!$D$4:$D$6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998"/>
  <sheetViews>
    <sheetView showGridLines="0" workbookViewId="0">
      <selection activeCell="B38" sqref="B38"/>
    </sheetView>
  </sheetViews>
  <sheetFormatPr defaultColWidth="14.42578125" defaultRowHeight="15" customHeight="1" x14ac:dyDescent="0.25"/>
  <cols>
    <col min="1" max="1" width="4.42578125" customWidth="1"/>
    <col min="2" max="2" width="31.140625" customWidth="1"/>
    <col min="3" max="3" width="12.140625" customWidth="1"/>
    <col min="4" max="4" width="17" customWidth="1"/>
    <col min="5" max="5" width="13.140625" customWidth="1"/>
    <col min="6" max="6" width="26.28515625" customWidth="1"/>
  </cols>
  <sheetData>
    <row r="1" spans="1:6" x14ac:dyDescent="0.25">
      <c r="A1" s="172" t="s">
        <v>98</v>
      </c>
      <c r="B1" s="173"/>
      <c r="C1" s="174"/>
      <c r="D1" s="6" t="s">
        <v>1</v>
      </c>
      <c r="E1" s="7" t="s">
        <v>2</v>
      </c>
      <c r="F1" s="8">
        <f>'FS-3C FFY 2026'!F1</f>
        <v>0</v>
      </c>
    </row>
    <row r="2" spans="1:6" ht="27" x14ac:dyDescent="0.25">
      <c r="A2" s="175" t="s">
        <v>3</v>
      </c>
      <c r="B2" s="176"/>
      <c r="C2" s="9">
        <f>'FS-3C FFY 2026'!C2</f>
        <v>0</v>
      </c>
      <c r="D2" s="10" t="str">
        <f>'FS-3C FFY 2026'!D2</f>
        <v>Select a Month</v>
      </c>
      <c r="E2" s="11" t="s">
        <v>6</v>
      </c>
      <c r="F2" s="8">
        <f>'FS-3C FFY 2026'!F2</f>
        <v>0</v>
      </c>
    </row>
    <row r="3" spans="1:6" x14ac:dyDescent="0.25">
      <c r="A3" s="12"/>
      <c r="B3" s="162" t="s">
        <v>7</v>
      </c>
      <c r="C3" s="163"/>
      <c r="D3" s="13">
        <f>IF(D2="February 2022",28,(IF(OR(D2="November 2021",D2="April 2022",D2="June 2022",D2="September 2022"),30,31)))</f>
        <v>31</v>
      </c>
      <c r="E3" s="14"/>
      <c r="F3" s="14"/>
    </row>
    <row r="4" spans="1:6" x14ac:dyDescent="0.25">
      <c r="A4" s="15">
        <v>1</v>
      </c>
      <c r="B4" s="16" t="s">
        <v>8</v>
      </c>
      <c r="C4" s="2">
        <f>'FS-3C FFY 2026'!C4</f>
        <v>0</v>
      </c>
      <c r="D4" s="17"/>
      <c r="E4" s="18"/>
      <c r="F4" s="19"/>
    </row>
    <row r="5" spans="1:6" x14ac:dyDescent="0.25">
      <c r="A5" s="20">
        <v>2</v>
      </c>
      <c r="B5" s="21" t="s">
        <v>9</v>
      </c>
      <c r="C5" s="2">
        <f>'FS-3C FFY 2026'!C5</f>
        <v>0</v>
      </c>
      <c r="D5" s="17"/>
      <c r="E5" s="18"/>
      <c r="F5" s="19"/>
    </row>
    <row r="6" spans="1:6" ht="27" x14ac:dyDescent="0.25">
      <c r="A6" s="22">
        <v>3</v>
      </c>
      <c r="B6" s="23" t="s">
        <v>42</v>
      </c>
      <c r="C6" s="2">
        <f>'FS-3C FFY 2026'!C6</f>
        <v>0</v>
      </c>
      <c r="D6" s="17"/>
      <c r="E6" s="18"/>
      <c r="F6" s="19"/>
    </row>
    <row r="7" spans="1:6" x14ac:dyDescent="0.25">
      <c r="A7" s="24"/>
      <c r="B7" s="171" t="s">
        <v>11</v>
      </c>
      <c r="C7" s="156"/>
      <c r="D7" s="17"/>
      <c r="E7" s="14"/>
      <c r="F7" s="25"/>
    </row>
    <row r="8" spans="1:6" x14ac:dyDescent="0.25">
      <c r="A8" s="15">
        <v>4</v>
      </c>
      <c r="B8" s="26" t="s">
        <v>12</v>
      </c>
      <c r="C8" s="27">
        <f>'FS-3C FFY 2026'!C8</f>
        <v>0</v>
      </c>
      <c r="D8" s="28"/>
      <c r="E8" s="18"/>
      <c r="F8" s="19"/>
    </row>
    <row r="9" spans="1:6" ht="24.75" x14ac:dyDescent="0.25">
      <c r="A9" s="20">
        <v>5</v>
      </c>
      <c r="B9" s="29" t="s">
        <v>43</v>
      </c>
      <c r="C9" s="27">
        <f>'FS-3C FFY 2026'!C9</f>
        <v>0</v>
      </c>
      <c r="D9" s="31"/>
      <c r="E9" s="14"/>
      <c r="F9" s="32"/>
    </row>
    <row r="10" spans="1:6" ht="24.75" x14ac:dyDescent="0.25">
      <c r="A10" s="20">
        <v>6</v>
      </c>
      <c r="B10" s="29" t="s">
        <v>44</v>
      </c>
      <c r="C10" s="27">
        <f>'FS-3C FFY 2026'!C10</f>
        <v>0</v>
      </c>
      <c r="D10" s="31"/>
      <c r="E10" s="14"/>
      <c r="F10" s="14"/>
    </row>
    <row r="11" spans="1:6" ht="24.75" x14ac:dyDescent="0.25">
      <c r="A11" s="22">
        <v>7</v>
      </c>
      <c r="B11" s="33" t="s">
        <v>45</v>
      </c>
      <c r="C11" s="27">
        <f>'FS-3C FFY 2026'!C11</f>
        <v>0</v>
      </c>
      <c r="D11" s="31"/>
      <c r="E11" s="14"/>
      <c r="F11" s="14"/>
    </row>
    <row r="12" spans="1:6" x14ac:dyDescent="0.25">
      <c r="A12" s="34"/>
      <c r="B12" s="164" t="s">
        <v>16</v>
      </c>
      <c r="C12" s="154"/>
      <c r="D12" s="17"/>
      <c r="E12" s="14"/>
      <c r="F12" s="25"/>
    </row>
    <row r="13" spans="1:6" x14ac:dyDescent="0.25">
      <c r="A13" s="15">
        <v>8</v>
      </c>
      <c r="B13" s="29" t="s">
        <v>17</v>
      </c>
      <c r="C13" s="35">
        <f>'FS-3C FFY 2026'!C13</f>
        <v>0</v>
      </c>
      <c r="D13" s="36"/>
      <c r="E13" s="14"/>
      <c r="F13" s="37"/>
    </row>
    <row r="14" spans="1:6" ht="24.75" x14ac:dyDescent="0.25">
      <c r="A14" s="38">
        <v>9</v>
      </c>
      <c r="B14" s="39" t="s">
        <v>46</v>
      </c>
      <c r="C14" s="35">
        <f>'FS-3C FFY 2026'!C14</f>
        <v>0</v>
      </c>
      <c r="D14" s="17"/>
      <c r="E14" s="14"/>
      <c r="F14" s="32"/>
    </row>
    <row r="15" spans="1:6" ht="18.75" customHeight="1" x14ac:dyDescent="0.25">
      <c r="A15" s="24"/>
      <c r="B15" s="167" t="s">
        <v>19</v>
      </c>
      <c r="C15" s="152"/>
      <c r="D15" s="17"/>
      <c r="E15" s="18"/>
      <c r="F15" s="19"/>
    </row>
    <row r="16" spans="1:6" x14ac:dyDescent="0.25">
      <c r="A16" s="40">
        <v>10</v>
      </c>
      <c r="B16" s="29" t="s">
        <v>20</v>
      </c>
      <c r="C16" s="35">
        <f>'FS-3C FFY 2026'!C16</f>
        <v>0</v>
      </c>
      <c r="D16" s="36"/>
      <c r="E16" s="14"/>
      <c r="F16" s="32"/>
    </row>
    <row r="17" spans="1:6" x14ac:dyDescent="0.25">
      <c r="A17" s="41"/>
      <c r="B17" s="168" t="s">
        <v>21</v>
      </c>
      <c r="C17" s="158"/>
      <c r="D17" s="17"/>
      <c r="E17" s="14"/>
      <c r="F17" s="32"/>
    </row>
    <row r="18" spans="1:6" x14ac:dyDescent="0.25">
      <c r="A18" s="42">
        <v>11</v>
      </c>
      <c r="B18" s="43" t="s">
        <v>47</v>
      </c>
      <c r="C18" s="44">
        <f>'FS-3C FFY 2026'!C18</f>
        <v>0</v>
      </c>
      <c r="D18" s="45"/>
      <c r="E18" s="14"/>
      <c r="F18" s="14"/>
    </row>
    <row r="19" spans="1:6" ht="16.5" customHeight="1" x14ac:dyDescent="0.25">
      <c r="A19" s="46"/>
      <c r="B19" s="162" t="s">
        <v>23</v>
      </c>
      <c r="C19" s="163"/>
      <c r="D19" s="47"/>
      <c r="E19" s="14"/>
      <c r="F19" s="14"/>
    </row>
    <row r="20" spans="1:6" x14ac:dyDescent="0.25">
      <c r="A20" s="15">
        <v>12</v>
      </c>
      <c r="B20" s="29" t="s">
        <v>24</v>
      </c>
      <c r="C20" s="48">
        <f>'FS-3C FFY 2026'!C20</f>
        <v>0</v>
      </c>
      <c r="D20" s="49"/>
      <c r="E20" s="14"/>
      <c r="F20" s="14"/>
    </row>
    <row r="21" spans="1:6" ht="25.5" customHeight="1" x14ac:dyDescent="0.25">
      <c r="A21" s="50">
        <v>13</v>
      </c>
      <c r="B21" s="51" t="s">
        <v>25</v>
      </c>
      <c r="C21" s="48">
        <f>'FS-3C FFY 2026'!C21</f>
        <v>0</v>
      </c>
      <c r="D21" s="52"/>
      <c r="E21" s="14"/>
      <c r="F21" s="14"/>
    </row>
    <row r="22" spans="1:6" ht="15" customHeight="1" x14ac:dyDescent="0.25">
      <c r="A22" s="34"/>
      <c r="B22" s="164" t="s">
        <v>26</v>
      </c>
      <c r="C22" s="154"/>
      <c r="D22" s="17"/>
      <c r="E22" s="5"/>
      <c r="F22" s="5"/>
    </row>
    <row r="23" spans="1:6" ht="15.75" customHeight="1" x14ac:dyDescent="0.25">
      <c r="A23" s="15">
        <v>14</v>
      </c>
      <c r="B23" s="53" t="s">
        <v>27</v>
      </c>
      <c r="C23" s="54">
        <f>'FS-3C FFY 2026'!C23</f>
        <v>0</v>
      </c>
      <c r="D23" s="36"/>
      <c r="E23" s="5"/>
      <c r="F23" s="5"/>
    </row>
    <row r="24" spans="1:6" ht="24.75" customHeight="1" thickBot="1" x14ac:dyDescent="0.3">
      <c r="A24" s="55">
        <v>15</v>
      </c>
      <c r="B24" s="56" t="s">
        <v>48</v>
      </c>
      <c r="C24" s="54">
        <f>'FS-3C FFY 2026'!C24</f>
        <v>0</v>
      </c>
      <c r="D24" s="165"/>
      <c r="E24" s="155"/>
      <c r="F24" s="156"/>
    </row>
    <row r="25" spans="1:6" ht="17.25" customHeight="1" thickTop="1" x14ac:dyDescent="0.25">
      <c r="A25" s="46"/>
      <c r="B25" s="162" t="s">
        <v>29</v>
      </c>
      <c r="C25" s="163"/>
      <c r="D25" s="166"/>
      <c r="E25" s="156"/>
      <c r="F25" s="14"/>
    </row>
    <row r="26" spans="1:6" ht="15.75" customHeight="1" thickBot="1" x14ac:dyDescent="0.3">
      <c r="A26" s="15">
        <v>16</v>
      </c>
      <c r="B26" s="29" t="s">
        <v>30</v>
      </c>
      <c r="C26" s="59">
        <f>'FS-3C FFY 2026'!C26</f>
        <v>0</v>
      </c>
      <c r="D26" s="17"/>
      <c r="E26" s="5"/>
      <c r="F26" s="14"/>
    </row>
    <row r="27" spans="1:6" ht="15.75" customHeight="1" thickTop="1" thickBot="1" x14ac:dyDescent="0.3">
      <c r="A27" s="42">
        <v>17</v>
      </c>
      <c r="B27" s="43" t="s">
        <v>31</v>
      </c>
      <c r="C27" s="59">
        <f>'FS-3C FFY 2026'!C27</f>
        <v>594</v>
      </c>
      <c r="D27" s="169"/>
      <c r="E27" s="155"/>
      <c r="F27" s="156"/>
    </row>
    <row r="28" spans="1:6" ht="15.75" customHeight="1" thickTop="1" thickBot="1" x14ac:dyDescent="0.3">
      <c r="A28" s="60">
        <v>18</v>
      </c>
      <c r="B28" s="43" t="s">
        <v>49</v>
      </c>
      <c r="C28" s="59">
        <f>'FS-3C FFY 2026'!C28</f>
        <v>594</v>
      </c>
      <c r="D28" s="49"/>
      <c r="E28" s="14"/>
      <c r="F28" s="14"/>
    </row>
    <row r="29" spans="1:6" ht="30" customHeight="1" thickTop="1" thickBot="1" x14ac:dyDescent="0.3">
      <c r="A29" s="20">
        <v>19</v>
      </c>
      <c r="B29" s="53" t="s">
        <v>50</v>
      </c>
      <c r="C29" s="59">
        <f>'FS-3C FFY 2026'!C29</f>
        <v>0</v>
      </c>
      <c r="D29" s="170"/>
      <c r="E29" s="155"/>
      <c r="F29" s="156"/>
    </row>
    <row r="30" spans="1:6" ht="29.25" customHeight="1" thickTop="1" thickBot="1" x14ac:dyDescent="0.3">
      <c r="A30" s="20">
        <v>20</v>
      </c>
      <c r="B30" s="53" t="s">
        <v>94</v>
      </c>
      <c r="C30" s="59">
        <f>'FS-3C FFY 2026'!C30</f>
        <v>594</v>
      </c>
      <c r="D30" s="17"/>
      <c r="E30" s="17"/>
      <c r="F30" s="17"/>
    </row>
    <row r="31" spans="1:6" ht="30.75" customHeight="1" thickTop="1" thickBot="1" x14ac:dyDescent="0.3">
      <c r="A31" s="62">
        <v>21</v>
      </c>
      <c r="B31" s="53" t="s">
        <v>93</v>
      </c>
      <c r="C31" s="59">
        <f>'FS-3C FFY 2026'!C31</f>
        <v>594</v>
      </c>
      <c r="D31" s="17"/>
      <c r="E31" s="17"/>
      <c r="F31" s="17"/>
    </row>
    <row r="32" spans="1:6" ht="24" customHeight="1" thickTop="1" thickBot="1" x14ac:dyDescent="0.3">
      <c r="A32" s="55">
        <v>22</v>
      </c>
      <c r="B32" s="39" t="s">
        <v>92</v>
      </c>
      <c r="C32" s="59">
        <f>'FS-3C FFY 2026'!C32</f>
        <v>0</v>
      </c>
      <c r="D32" s="63"/>
      <c r="E32" s="17"/>
      <c r="F32" s="17"/>
    </row>
    <row r="33" spans="1:6" ht="17.25" customHeight="1" thickBot="1" x14ac:dyDescent="0.3">
      <c r="A33" s="171" t="s">
        <v>34</v>
      </c>
      <c r="B33" s="155"/>
      <c r="C33" s="156"/>
      <c r="D33" s="17"/>
      <c r="E33" s="17"/>
      <c r="F33" s="17"/>
    </row>
    <row r="34" spans="1:6" ht="15.75" customHeight="1" thickTop="1" thickBot="1" x14ac:dyDescent="0.3">
      <c r="A34" s="64">
        <v>24</v>
      </c>
      <c r="B34" s="65" t="s">
        <v>35</v>
      </c>
      <c r="C34" s="66">
        <f>'FS-3C FFY 2026'!C34</f>
        <v>0</v>
      </c>
      <c r="D34" s="63"/>
      <c r="E34" s="17"/>
      <c r="F34" s="17"/>
    </row>
    <row r="35" spans="1:6" ht="15.75" customHeight="1" thickTop="1" thickBot="1" x14ac:dyDescent="0.3">
      <c r="A35" s="60" t="s">
        <v>36</v>
      </c>
      <c r="B35" s="29" t="s">
        <v>37</v>
      </c>
      <c r="C35" s="66" t="str">
        <f>'FS-3C FFY 2026'!C35</f>
        <v># of HH</v>
      </c>
      <c r="D35" s="36"/>
      <c r="E35" s="17"/>
      <c r="F35" s="17"/>
    </row>
    <row r="36" spans="1:6" ht="15.75" customHeight="1" thickTop="1" thickBot="1" x14ac:dyDescent="0.3">
      <c r="A36" s="20" t="s">
        <v>38</v>
      </c>
      <c r="B36" s="29" t="s">
        <v>39</v>
      </c>
      <c r="C36" s="66" t="str">
        <f>'FS-3C FFY 2026'!C36</f>
        <v>100% FPL</v>
      </c>
      <c r="D36" s="17"/>
      <c r="E36" s="17"/>
      <c r="F36" s="17"/>
    </row>
    <row r="37" spans="1:6" ht="27.75" customHeight="1" thickTop="1" thickBot="1" x14ac:dyDescent="0.3">
      <c r="A37" s="68">
        <v>26</v>
      </c>
      <c r="B37" s="3" t="s">
        <v>91</v>
      </c>
      <c r="C37" s="66">
        <f>'FS-3C FFY 2026'!C37</f>
        <v>0</v>
      </c>
      <c r="D37" s="17"/>
      <c r="E37" s="17"/>
      <c r="F37" s="17"/>
    </row>
    <row r="38" spans="1:6" ht="24" customHeight="1" thickTop="1" thickBot="1" x14ac:dyDescent="0.3">
      <c r="A38" s="69">
        <v>27</v>
      </c>
      <c r="B38" s="4" t="s">
        <v>95</v>
      </c>
      <c r="C38" s="66" t="e">
        <f>'FS-3C FFY 2026'!C38</f>
        <v>#VALUE!</v>
      </c>
      <c r="D38" s="17"/>
      <c r="E38" s="17"/>
      <c r="F38" s="17"/>
    </row>
    <row r="39" spans="1:6" ht="15.75" customHeight="1" thickBot="1" x14ac:dyDescent="0.3">
      <c r="A39" s="159" t="s">
        <v>40</v>
      </c>
      <c r="B39" s="160"/>
      <c r="C39" s="161"/>
      <c r="D39" s="17"/>
      <c r="E39" s="17"/>
      <c r="F39" s="17"/>
    </row>
    <row r="40" spans="1:6" ht="15.75" customHeight="1" thickTop="1" thickBot="1" x14ac:dyDescent="0.3">
      <c r="A40" s="71">
        <v>28</v>
      </c>
      <c r="B40" s="72" t="s">
        <v>51</v>
      </c>
      <c r="C40" s="73">
        <f>'FS-3C FFY 2026'!C40</f>
        <v>0</v>
      </c>
      <c r="D40" s="63"/>
      <c r="E40" s="17"/>
      <c r="F40" s="17"/>
    </row>
    <row r="41" spans="1:6" ht="64.5" customHeight="1" thickTop="1" thickBot="1" x14ac:dyDescent="0.3">
      <c r="A41" s="74">
        <v>29</v>
      </c>
      <c r="B41" s="75" t="s">
        <v>96</v>
      </c>
      <c r="C41" s="76" t="str">
        <f>'FS-3C FFY 2026'!C41</f>
        <v>Date client applied?</v>
      </c>
      <c r="D41" s="17"/>
      <c r="E41" s="17"/>
      <c r="F41" s="17"/>
    </row>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6">
    <mergeCell ref="A1:C1"/>
    <mergeCell ref="A2:B2"/>
    <mergeCell ref="B3:C3"/>
    <mergeCell ref="B7:C7"/>
    <mergeCell ref="B12:C12"/>
    <mergeCell ref="B15:C15"/>
    <mergeCell ref="B17:C17"/>
    <mergeCell ref="D27:F27"/>
    <mergeCell ref="D29:F29"/>
    <mergeCell ref="A33:C33"/>
    <mergeCell ref="A39:C39"/>
    <mergeCell ref="B19:C19"/>
    <mergeCell ref="B22:C22"/>
    <mergeCell ref="D24:F24"/>
    <mergeCell ref="B25:C25"/>
    <mergeCell ref="D25:E25"/>
  </mergeCells>
  <pageMargins left="0.7" right="0.7" top="0.75" bottom="0.39874999999999999" header="0" footer="0"/>
  <pageSetup orientation="portrait"/>
  <headerFooter>
    <oddFooter>&amp;LFS-3C FFY 2022</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998"/>
  <sheetViews>
    <sheetView showGridLines="0" topLeftCell="A17" workbookViewId="0">
      <selection activeCell="E39" sqref="E39"/>
    </sheetView>
  </sheetViews>
  <sheetFormatPr defaultColWidth="14.42578125" defaultRowHeight="15" customHeight="1" x14ac:dyDescent="0.25"/>
  <cols>
    <col min="1" max="1" width="4.42578125" customWidth="1"/>
    <col min="2" max="2" width="31.140625" customWidth="1"/>
    <col min="3" max="3" width="12.140625" customWidth="1"/>
    <col min="4" max="4" width="17" customWidth="1"/>
    <col min="5" max="5" width="13.140625" customWidth="1"/>
    <col min="6" max="6" width="26.28515625" customWidth="1"/>
  </cols>
  <sheetData>
    <row r="1" spans="1:5" x14ac:dyDescent="0.25">
      <c r="A1" s="179" t="s">
        <v>98</v>
      </c>
      <c r="B1" s="180"/>
      <c r="C1" s="181"/>
      <c r="D1" s="77" t="s">
        <v>1</v>
      </c>
      <c r="E1" s="78" t="s">
        <v>2</v>
      </c>
    </row>
    <row r="2" spans="1:5" ht="27" x14ac:dyDescent="0.25">
      <c r="A2" s="182" t="s">
        <v>3</v>
      </c>
      <c r="B2" s="181"/>
      <c r="C2" s="8"/>
      <c r="D2" s="79"/>
      <c r="E2" s="80" t="s">
        <v>6</v>
      </c>
    </row>
    <row r="3" spans="1:5" x14ac:dyDescent="0.25">
      <c r="A3" s="81"/>
      <c r="B3" s="167" t="s">
        <v>7</v>
      </c>
      <c r="C3" s="152"/>
      <c r="D3" s="82">
        <f>IF(D2="February 2022",28,(IF(OR(D2="November 2021",D2="April 2022",D2="June 2022",D2="September 2022"),30,31)))</f>
        <v>31</v>
      </c>
      <c r="E3" s="14"/>
    </row>
    <row r="4" spans="1:5" x14ac:dyDescent="0.25">
      <c r="A4" s="15">
        <v>1</v>
      </c>
      <c r="B4" s="16" t="s">
        <v>8</v>
      </c>
      <c r="C4" s="2"/>
      <c r="D4" s="17"/>
      <c r="E4" s="18"/>
    </row>
    <row r="5" spans="1:5" x14ac:dyDescent="0.25">
      <c r="A5" s="20">
        <v>2</v>
      </c>
      <c r="B5" s="21" t="s">
        <v>9</v>
      </c>
      <c r="C5" s="2"/>
      <c r="D5" s="17"/>
      <c r="E5" s="18"/>
    </row>
    <row r="6" spans="1:5" ht="27" x14ac:dyDescent="0.25">
      <c r="A6" s="22">
        <v>3</v>
      </c>
      <c r="B6" s="23" t="s">
        <v>52</v>
      </c>
      <c r="C6" s="2"/>
      <c r="D6" s="17"/>
      <c r="E6" s="18"/>
    </row>
    <row r="7" spans="1:5" x14ac:dyDescent="0.25">
      <c r="A7" s="24"/>
      <c r="B7" s="171" t="s">
        <v>11</v>
      </c>
      <c r="C7" s="156"/>
      <c r="D7" s="17"/>
      <c r="E7" s="14"/>
    </row>
    <row r="8" spans="1:5" x14ac:dyDescent="0.25">
      <c r="A8" s="15">
        <v>4</v>
      </c>
      <c r="B8" s="26" t="s">
        <v>12</v>
      </c>
      <c r="C8" s="67"/>
      <c r="D8" s="28"/>
      <c r="E8" s="18"/>
    </row>
    <row r="9" spans="1:5" ht="24.75" x14ac:dyDescent="0.25">
      <c r="A9" s="20">
        <v>5</v>
      </c>
      <c r="B9" s="29" t="s">
        <v>53</v>
      </c>
      <c r="C9" s="30"/>
      <c r="D9" s="31"/>
      <c r="E9" s="14"/>
    </row>
    <row r="10" spans="1:5" ht="24.75" x14ac:dyDescent="0.25">
      <c r="A10" s="20">
        <v>6</v>
      </c>
      <c r="B10" s="29" t="s">
        <v>54</v>
      </c>
      <c r="C10" s="67"/>
      <c r="D10" s="31"/>
      <c r="E10" s="14"/>
    </row>
    <row r="11" spans="1:5" ht="24.75" x14ac:dyDescent="0.25">
      <c r="A11" s="22">
        <v>7</v>
      </c>
      <c r="B11" s="33" t="s">
        <v>55</v>
      </c>
      <c r="C11" s="67"/>
      <c r="D11" s="31"/>
      <c r="E11" s="14"/>
    </row>
    <row r="12" spans="1:5" x14ac:dyDescent="0.25">
      <c r="A12" s="34"/>
      <c r="B12" s="164" t="s">
        <v>16</v>
      </c>
      <c r="C12" s="154"/>
      <c r="D12" s="17"/>
      <c r="E12" s="14"/>
    </row>
    <row r="13" spans="1:5" x14ac:dyDescent="0.25">
      <c r="A13" s="15">
        <v>8</v>
      </c>
      <c r="B13" s="29" t="s">
        <v>17</v>
      </c>
      <c r="C13" s="35"/>
      <c r="D13" s="36"/>
      <c r="E13" s="14"/>
    </row>
    <row r="14" spans="1:5" ht="24.75" x14ac:dyDescent="0.25">
      <c r="A14" s="58">
        <v>9</v>
      </c>
      <c r="B14" s="83" t="s">
        <v>56</v>
      </c>
      <c r="C14" s="70"/>
      <c r="D14" s="17"/>
      <c r="E14" s="14"/>
    </row>
    <row r="15" spans="1:5" ht="18.75" customHeight="1" x14ac:dyDescent="0.25">
      <c r="A15" s="24"/>
      <c r="B15" s="167" t="s">
        <v>19</v>
      </c>
      <c r="C15" s="152"/>
      <c r="D15" s="17"/>
      <c r="E15" s="18"/>
    </row>
    <row r="16" spans="1:5" x14ac:dyDescent="0.25">
      <c r="A16" s="40">
        <v>10</v>
      </c>
      <c r="B16" s="29" t="s">
        <v>20</v>
      </c>
      <c r="C16" s="35"/>
      <c r="D16" s="36"/>
      <c r="E16" s="14"/>
    </row>
    <row r="17" spans="1:6" x14ac:dyDescent="0.25">
      <c r="A17" s="41"/>
      <c r="B17" s="168" t="s">
        <v>21</v>
      </c>
      <c r="C17" s="158"/>
      <c r="D17" s="17"/>
      <c r="E17" s="14"/>
      <c r="F17" s="32"/>
    </row>
    <row r="18" spans="1:6" x14ac:dyDescent="0.25">
      <c r="A18" s="40">
        <v>11</v>
      </c>
      <c r="B18" s="84" t="s">
        <v>57</v>
      </c>
      <c r="C18" s="67"/>
      <c r="D18" s="85"/>
      <c r="E18" s="14"/>
      <c r="F18" s="14"/>
    </row>
    <row r="19" spans="1:6" ht="16.5" customHeight="1" x14ac:dyDescent="0.25">
      <c r="A19" s="24"/>
      <c r="B19" s="167" t="s">
        <v>23</v>
      </c>
      <c r="C19" s="152"/>
      <c r="D19" s="47"/>
      <c r="E19" s="14"/>
      <c r="F19" s="14"/>
    </row>
    <row r="20" spans="1:6" x14ac:dyDescent="0.25">
      <c r="A20" s="15">
        <v>12</v>
      </c>
      <c r="B20" s="29" t="s">
        <v>24</v>
      </c>
      <c r="C20" s="48"/>
      <c r="D20" s="49"/>
      <c r="E20" s="14"/>
      <c r="F20" s="14"/>
    </row>
    <row r="21" spans="1:6" ht="15.75" customHeight="1" x14ac:dyDescent="0.25">
      <c r="A21" s="50">
        <v>13</v>
      </c>
      <c r="B21" s="51" t="s">
        <v>25</v>
      </c>
      <c r="C21" s="48"/>
      <c r="D21" s="52"/>
      <c r="E21" s="14"/>
      <c r="F21" s="14"/>
    </row>
    <row r="22" spans="1:6" ht="15" customHeight="1" x14ac:dyDescent="0.25">
      <c r="A22" s="34"/>
      <c r="B22" s="164" t="s">
        <v>26</v>
      </c>
      <c r="C22" s="154"/>
      <c r="D22" s="17"/>
      <c r="E22" s="5"/>
      <c r="F22" s="5"/>
    </row>
    <row r="23" spans="1:6" ht="15.75" customHeight="1" x14ac:dyDescent="0.25">
      <c r="A23" s="15">
        <v>14</v>
      </c>
      <c r="B23" s="53" t="s">
        <v>27</v>
      </c>
      <c r="C23" s="54"/>
      <c r="D23" s="36"/>
      <c r="E23" s="5"/>
      <c r="F23" s="5"/>
    </row>
    <row r="24" spans="1:6" ht="24" customHeight="1" x14ac:dyDescent="0.25">
      <c r="A24" s="55">
        <v>15</v>
      </c>
      <c r="B24" s="56" t="s">
        <v>58</v>
      </c>
      <c r="C24" s="57"/>
      <c r="D24" s="165"/>
      <c r="E24" s="155"/>
      <c r="F24" s="156"/>
    </row>
    <row r="25" spans="1:6" ht="17.25" customHeight="1" x14ac:dyDescent="0.25">
      <c r="A25" s="24"/>
      <c r="B25" s="167" t="s">
        <v>29</v>
      </c>
      <c r="C25" s="152"/>
      <c r="D25" s="166"/>
      <c r="E25" s="156"/>
      <c r="F25" s="14"/>
    </row>
    <row r="26" spans="1:6" ht="15.75" customHeight="1" x14ac:dyDescent="0.25">
      <c r="A26" s="15">
        <v>16</v>
      </c>
      <c r="B26" s="29" t="s">
        <v>30</v>
      </c>
      <c r="C26" s="61"/>
      <c r="D26" s="17"/>
      <c r="E26" s="5"/>
      <c r="F26" s="14"/>
    </row>
    <row r="27" spans="1:6" ht="15.75" customHeight="1" x14ac:dyDescent="0.25">
      <c r="A27" s="40">
        <v>17</v>
      </c>
      <c r="B27" s="84" t="s">
        <v>31</v>
      </c>
      <c r="C27" s="27"/>
      <c r="D27" s="178"/>
      <c r="E27" s="155"/>
      <c r="F27" s="156"/>
    </row>
    <row r="28" spans="1:6" ht="42" customHeight="1" x14ac:dyDescent="0.25">
      <c r="A28" s="20">
        <v>18</v>
      </c>
      <c r="B28" s="86" t="s">
        <v>97</v>
      </c>
      <c r="C28" s="87"/>
      <c r="D28" s="49"/>
      <c r="E28" s="14"/>
      <c r="F28" s="14"/>
    </row>
    <row r="29" spans="1:6" ht="28.5" customHeight="1" x14ac:dyDescent="0.25">
      <c r="A29" s="20">
        <v>19</v>
      </c>
      <c r="B29" s="53" t="s">
        <v>59</v>
      </c>
      <c r="C29" s="61"/>
      <c r="D29" s="170"/>
      <c r="E29" s="155"/>
      <c r="F29" s="156"/>
    </row>
    <row r="30" spans="1:6" ht="33.75" customHeight="1" x14ac:dyDescent="0.25">
      <c r="A30" s="20">
        <v>20</v>
      </c>
      <c r="B30" s="53" t="s">
        <v>94</v>
      </c>
      <c r="C30" s="61"/>
      <c r="D30" s="17"/>
      <c r="E30" s="17"/>
      <c r="F30" s="17"/>
    </row>
    <row r="31" spans="1:6" ht="30.75" customHeight="1" x14ac:dyDescent="0.25">
      <c r="A31" s="62">
        <v>21</v>
      </c>
      <c r="B31" s="53" t="s">
        <v>93</v>
      </c>
      <c r="C31" s="59"/>
      <c r="D31" s="17"/>
      <c r="E31" s="17"/>
    </row>
    <row r="32" spans="1:6" ht="15.75" customHeight="1" x14ac:dyDescent="0.25">
      <c r="A32" s="58">
        <v>22</v>
      </c>
      <c r="B32" s="83" t="s">
        <v>60</v>
      </c>
      <c r="C32" s="88"/>
      <c r="D32" s="63"/>
      <c r="E32" s="17"/>
    </row>
    <row r="33" spans="1:5" ht="17.25" customHeight="1" x14ac:dyDescent="0.25">
      <c r="A33" s="171" t="s">
        <v>34</v>
      </c>
      <c r="B33" s="155"/>
      <c r="C33" s="156"/>
      <c r="D33" s="17"/>
      <c r="E33" s="17"/>
    </row>
    <row r="34" spans="1:5" ht="15.75" customHeight="1" x14ac:dyDescent="0.25">
      <c r="A34" s="89">
        <v>23</v>
      </c>
      <c r="B34" s="90" t="s">
        <v>35</v>
      </c>
      <c r="C34" s="91"/>
      <c r="D34" s="17"/>
      <c r="E34" s="17"/>
    </row>
    <row r="35" spans="1:5" ht="15.75" customHeight="1" x14ac:dyDescent="0.25">
      <c r="A35" s="20" t="s">
        <v>87</v>
      </c>
      <c r="B35" s="29" t="s">
        <v>37</v>
      </c>
      <c r="C35" s="92"/>
      <c r="D35" s="36"/>
      <c r="E35" s="17"/>
    </row>
    <row r="36" spans="1:5" ht="15.75" customHeight="1" x14ac:dyDescent="0.25">
      <c r="A36" s="20" t="s">
        <v>88</v>
      </c>
      <c r="B36" s="29" t="s">
        <v>39</v>
      </c>
      <c r="C36" s="93"/>
      <c r="D36" s="17"/>
      <c r="E36" s="17"/>
    </row>
    <row r="37" spans="1:5" ht="28.5" customHeight="1" thickBot="1" x14ac:dyDescent="0.3">
      <c r="A37" s="68">
        <v>25</v>
      </c>
      <c r="B37" s="3" t="s">
        <v>91</v>
      </c>
      <c r="C37" s="94"/>
      <c r="D37" s="17"/>
      <c r="E37" s="17"/>
    </row>
    <row r="38" spans="1:5" ht="32.25" customHeight="1" thickTop="1" thickBot="1" x14ac:dyDescent="0.3">
      <c r="A38" s="58">
        <v>26</v>
      </c>
      <c r="B38" s="4" t="s">
        <v>95</v>
      </c>
      <c r="C38" s="95"/>
      <c r="D38" s="17"/>
      <c r="E38" s="17"/>
    </row>
    <row r="39" spans="1:5" ht="15.75" customHeight="1" thickTop="1" x14ac:dyDescent="0.25">
      <c r="A39" s="177" t="s">
        <v>40</v>
      </c>
      <c r="B39" s="155"/>
      <c r="C39" s="156"/>
      <c r="D39" s="17"/>
      <c r="E39" s="17"/>
    </row>
    <row r="40" spans="1:5" ht="15.75" customHeight="1" thickBot="1" x14ac:dyDescent="0.3">
      <c r="A40" s="96">
        <v>27</v>
      </c>
      <c r="B40" s="97" t="s">
        <v>61</v>
      </c>
      <c r="C40" s="98"/>
      <c r="D40" s="17"/>
      <c r="E40" s="17"/>
    </row>
    <row r="41" spans="1:5" ht="64.5" customHeight="1" thickTop="1" thickBot="1" x14ac:dyDescent="0.3">
      <c r="A41" s="64">
        <v>28</v>
      </c>
      <c r="B41" s="75" t="s">
        <v>96</v>
      </c>
      <c r="C41" s="99"/>
      <c r="D41" s="17"/>
      <c r="E41" s="17"/>
    </row>
    <row r="42" spans="1:5" ht="15.75" customHeight="1" thickTop="1" x14ac:dyDescent="0.25"/>
    <row r="43" spans="1:5" ht="15.75" customHeight="1" x14ac:dyDescent="0.25"/>
    <row r="44" spans="1:5" ht="15.75" customHeight="1" x14ac:dyDescent="0.25"/>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6">
    <mergeCell ref="A1:C1"/>
    <mergeCell ref="A2:B2"/>
    <mergeCell ref="B3:C3"/>
    <mergeCell ref="B7:C7"/>
    <mergeCell ref="B12:C12"/>
    <mergeCell ref="B15:C15"/>
    <mergeCell ref="B17:C17"/>
    <mergeCell ref="D27:F27"/>
    <mergeCell ref="D29:F29"/>
    <mergeCell ref="A33:C33"/>
    <mergeCell ref="A39:C39"/>
    <mergeCell ref="B19:C19"/>
    <mergeCell ref="B22:C22"/>
    <mergeCell ref="D24:F24"/>
    <mergeCell ref="B25:C25"/>
    <mergeCell ref="D25:E25"/>
  </mergeCells>
  <pageMargins left="0.7" right="0.7" top="0.75" bottom="0.39874999999999999" header="0" footer="0"/>
  <pageSetup orientation="portrait"/>
  <headerFooter>
    <oddFooter>&amp;LFS-3C FFY 2022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000"/>
  <sheetViews>
    <sheetView showGridLines="0" tabSelected="1" workbookViewId="0">
      <selection activeCell="C13" sqref="C13"/>
    </sheetView>
  </sheetViews>
  <sheetFormatPr defaultColWidth="14.42578125" defaultRowHeight="15" customHeight="1" x14ac:dyDescent="0.25"/>
  <cols>
    <col min="1" max="1" width="3.7109375" customWidth="1"/>
    <col min="2" max="2" width="37.85546875" customWidth="1"/>
    <col min="3" max="3" width="12" customWidth="1"/>
    <col min="4" max="4" width="13" customWidth="1"/>
    <col min="5" max="5" width="16.7109375" customWidth="1"/>
    <col min="6" max="6" width="3.7109375" customWidth="1"/>
  </cols>
  <sheetData>
    <row r="1" spans="1:4" ht="14.25" customHeight="1" x14ac:dyDescent="0.25">
      <c r="A1" s="183" t="s">
        <v>62</v>
      </c>
      <c r="B1" s="180"/>
      <c r="C1" s="181"/>
      <c r="D1" s="150" t="s">
        <v>2</v>
      </c>
    </row>
    <row r="2" spans="1:4" ht="14.25" customHeight="1" x14ac:dyDescent="0.25">
      <c r="A2" s="1"/>
      <c r="B2" s="151" t="s">
        <v>63</v>
      </c>
      <c r="C2" s="152"/>
      <c r="D2" s="142"/>
    </row>
    <row r="3" spans="1:4" ht="27" customHeight="1" x14ac:dyDescent="0.25">
      <c r="A3" s="149">
        <v>1</v>
      </c>
      <c r="B3" s="128" t="s">
        <v>64</v>
      </c>
      <c r="C3" s="115"/>
      <c r="D3" s="140"/>
    </row>
    <row r="4" spans="1:4" ht="39.75" customHeight="1" x14ac:dyDescent="0.25">
      <c r="A4" s="137">
        <v>2</v>
      </c>
      <c r="B4" s="129" t="s">
        <v>65</v>
      </c>
      <c r="C4" s="132">
        <f>SUM(C3*0.2)</f>
        <v>0</v>
      </c>
      <c r="D4" s="140"/>
    </row>
    <row r="5" spans="1:4" ht="36.75" customHeight="1" x14ac:dyDescent="0.25">
      <c r="A5" s="134">
        <v>3</v>
      </c>
      <c r="B5" s="130" t="s">
        <v>66</v>
      </c>
      <c r="C5" s="132">
        <f>SUM(C3-C4)</f>
        <v>0</v>
      </c>
      <c r="D5" s="140"/>
    </row>
    <row r="6" spans="1:4" ht="14.25" customHeight="1" x14ac:dyDescent="0.25">
      <c r="A6" s="1"/>
      <c r="B6" s="153" t="s">
        <v>16</v>
      </c>
      <c r="C6" s="154"/>
      <c r="D6" s="142"/>
    </row>
    <row r="7" spans="1:4" ht="31.5" customHeight="1" x14ac:dyDescent="0.25">
      <c r="A7" s="138">
        <v>4</v>
      </c>
      <c r="B7" s="139" t="s">
        <v>67</v>
      </c>
      <c r="C7" s="115"/>
      <c r="D7" s="140"/>
    </row>
    <row r="8" spans="1:4" ht="14.25" customHeight="1" x14ac:dyDescent="0.25">
      <c r="A8" s="131"/>
      <c r="B8" s="153" t="s">
        <v>19</v>
      </c>
      <c r="C8" s="154"/>
      <c r="D8" s="142"/>
    </row>
    <row r="9" spans="1:4" ht="14.25" customHeight="1" x14ac:dyDescent="0.25">
      <c r="A9" s="133">
        <v>5</v>
      </c>
      <c r="B9" s="148" t="s">
        <v>68</v>
      </c>
      <c r="C9" s="115"/>
      <c r="D9" s="140"/>
    </row>
    <row r="10" spans="1:4" ht="14.25" customHeight="1" x14ac:dyDescent="0.25">
      <c r="A10" s="144"/>
      <c r="B10" s="135"/>
      <c r="C10" s="145"/>
      <c r="D10" s="142"/>
    </row>
    <row r="11" spans="1:4" ht="27.75" customHeight="1" x14ac:dyDescent="0.25">
      <c r="A11" s="146">
        <v>6</v>
      </c>
      <c r="B11" s="147" t="s">
        <v>69</v>
      </c>
      <c r="C11" s="136">
        <f>IF((C5+C7-C9)&lt;0,0,C5+C7-C9)</f>
        <v>0</v>
      </c>
      <c r="D11" s="142"/>
    </row>
    <row r="12" spans="1:4" ht="14.25" customHeight="1" x14ac:dyDescent="0.25">
      <c r="A12" s="1"/>
      <c r="B12" s="151" t="s">
        <v>70</v>
      </c>
      <c r="C12" s="152"/>
      <c r="D12" s="142"/>
    </row>
    <row r="13" spans="1:4" ht="14.25" customHeight="1" x14ac:dyDescent="0.25">
      <c r="A13" s="138">
        <v>7</v>
      </c>
      <c r="B13" s="143" t="s">
        <v>71</v>
      </c>
      <c r="C13" s="124"/>
      <c r="D13" s="140"/>
    </row>
    <row r="14" spans="1:4" ht="14.25" customHeight="1" x14ac:dyDescent="0.25">
      <c r="A14" s="138">
        <v>8</v>
      </c>
      <c r="B14" s="139" t="s">
        <v>72</v>
      </c>
      <c r="C14" s="132">
        <f>IF(C13=1,"Must be &gt;1",IF(C13=2,2292,IF(C13=3,2888,IF(C13=4,3483,IF(C13=5,4079,IF(C13=6,4675,IF(C13=7,5271,IF(C13&gt;7,(5867+((C13-8)*596+5867)),0))))))))</f>
        <v>0</v>
      </c>
      <c r="D14" s="140"/>
    </row>
    <row r="15" spans="1:4" ht="14.25" customHeight="1" x14ac:dyDescent="0.25">
      <c r="A15" s="138">
        <v>9</v>
      </c>
      <c r="B15" s="141" t="s">
        <v>73</v>
      </c>
      <c r="C15" s="132">
        <f>IF(C11&gt;C14,C11-C14,0)</f>
        <v>0</v>
      </c>
      <c r="D15" s="140"/>
    </row>
    <row r="16" spans="1:4" ht="14.25" customHeight="1" x14ac:dyDescent="0.25">
      <c r="A16" s="1"/>
      <c r="B16" s="157" t="s">
        <v>74</v>
      </c>
      <c r="C16" s="158"/>
      <c r="D16" s="142"/>
    </row>
    <row r="17" spans="1:3" ht="28.5" customHeight="1" x14ac:dyDescent="0.25">
      <c r="A17" s="138">
        <v>10</v>
      </c>
      <c r="B17" s="139" t="s">
        <v>75</v>
      </c>
      <c r="C17" s="125"/>
    </row>
    <row r="18" spans="1:3" ht="35.25" customHeight="1" x14ac:dyDescent="0.25">
      <c r="A18" s="138">
        <v>11</v>
      </c>
      <c r="B18" s="139" t="s">
        <v>76</v>
      </c>
      <c r="C18" s="132">
        <f>IF(C15&gt;0, C15/C17, 0)</f>
        <v>0</v>
      </c>
    </row>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diIXka1T6UA5JxqYAMOij570ycWqVR0csOX8pgYwgMsJSFB+Qw3/kUjFxkwAvBFQV55N7XipL988FmQcB0OLLQ==" saltValue="dD+p82yjC/ZSP1SK2Hso7g==" spinCount="100000" sheet="1" objects="1" scenarios="1" selectLockedCells="1"/>
  <mergeCells count="6">
    <mergeCell ref="B16:C16"/>
    <mergeCell ref="A1:C1"/>
    <mergeCell ref="B2:C2"/>
    <mergeCell ref="B6:C6"/>
    <mergeCell ref="B8:C8"/>
    <mergeCell ref="B12:C12"/>
  </mergeCells>
  <pageMargins left="0.7" right="0.7" top="0.75" bottom="0.75" header="0" footer="0"/>
  <pageSetup orientation="portrait"/>
  <headerFooter>
    <oddFooter>&amp;LSponsor Income Deeming Calculation Worksheet FFY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F1000"/>
  <sheetViews>
    <sheetView workbookViewId="0">
      <selection activeCell="C7" sqref="C7"/>
    </sheetView>
  </sheetViews>
  <sheetFormatPr defaultColWidth="14.42578125" defaultRowHeight="15" customHeight="1" x14ac:dyDescent="0.25"/>
  <cols>
    <col min="1" max="1" width="14.7109375" customWidth="1"/>
    <col min="2" max="2" width="13.28515625" customWidth="1"/>
    <col min="3" max="3" width="9.140625" customWidth="1"/>
    <col min="4" max="4" width="10.5703125" customWidth="1"/>
    <col min="5" max="5" width="11.7109375" customWidth="1"/>
    <col min="6" max="6" width="9.140625" customWidth="1"/>
  </cols>
  <sheetData>
    <row r="3" spans="1:6" ht="54" x14ac:dyDescent="0.35">
      <c r="A3" s="100" t="s">
        <v>77</v>
      </c>
      <c r="B3" s="101" t="s">
        <v>78</v>
      </c>
      <c r="C3" s="102" t="s">
        <v>79</v>
      </c>
      <c r="D3" s="101" t="s">
        <v>80</v>
      </c>
      <c r="E3" s="101" t="s">
        <v>81</v>
      </c>
      <c r="F3" s="103" t="s">
        <v>82</v>
      </c>
    </row>
    <row r="4" spans="1:6" ht="15.75" customHeight="1" x14ac:dyDescent="0.25">
      <c r="A4" s="104" t="s">
        <v>5</v>
      </c>
      <c r="B4" s="104" t="s">
        <v>4</v>
      </c>
      <c r="C4" s="104" t="s">
        <v>4</v>
      </c>
      <c r="D4" s="104" t="s">
        <v>4</v>
      </c>
      <c r="E4" s="105" t="s">
        <v>4</v>
      </c>
      <c r="F4" s="104" t="e">
        <f>IF(#REF!="February 2023", 28, IF(OR(#REF!="November 2022",#REF!= "April 2023",#REF!= "June 2023",#REF!= "September 2023"), 30, 31))</f>
        <v>#REF!</v>
      </c>
    </row>
    <row r="5" spans="1:6" ht="15.75" customHeight="1" x14ac:dyDescent="0.25">
      <c r="A5" s="106" t="s">
        <v>99</v>
      </c>
      <c r="B5" s="107">
        <v>209</v>
      </c>
      <c r="C5" s="108">
        <v>0</v>
      </c>
      <c r="D5" s="104" t="s">
        <v>83</v>
      </c>
      <c r="E5" s="104">
        <v>0</v>
      </c>
      <c r="F5" s="109">
        <v>30</v>
      </c>
    </row>
    <row r="6" spans="1:6" ht="15.75" customHeight="1" x14ac:dyDescent="0.25">
      <c r="A6" s="106" t="s">
        <v>100</v>
      </c>
      <c r="B6" s="107">
        <v>223</v>
      </c>
      <c r="C6" s="107">
        <v>594</v>
      </c>
      <c r="D6" s="104" t="s">
        <v>84</v>
      </c>
      <c r="E6" s="107">
        <v>198.99</v>
      </c>
      <c r="F6" s="109">
        <v>28</v>
      </c>
    </row>
    <row r="7" spans="1:6" ht="15.75" customHeight="1" x14ac:dyDescent="0.25">
      <c r="A7" s="106" t="s">
        <v>101</v>
      </c>
      <c r="B7" s="107">
        <v>261</v>
      </c>
      <c r="C7" s="107"/>
      <c r="D7" s="109"/>
      <c r="E7" s="109"/>
      <c r="F7" s="109"/>
    </row>
    <row r="8" spans="1:6" ht="15.75" customHeight="1" x14ac:dyDescent="0.25">
      <c r="A8" s="106" t="s">
        <v>102</v>
      </c>
      <c r="B8" s="110">
        <v>299</v>
      </c>
      <c r="C8" s="107"/>
      <c r="D8" s="109"/>
      <c r="E8" s="109"/>
      <c r="F8" s="109"/>
    </row>
    <row r="9" spans="1:6" ht="15.75" customHeight="1" x14ac:dyDescent="0.25">
      <c r="A9" s="106" t="s">
        <v>103</v>
      </c>
      <c r="B9" s="111"/>
      <c r="C9" s="107"/>
      <c r="D9" s="109"/>
      <c r="E9" s="109"/>
      <c r="F9" s="109"/>
    </row>
    <row r="10" spans="1:6" ht="15.75" customHeight="1" x14ac:dyDescent="0.25">
      <c r="A10" s="106" t="s">
        <v>104</v>
      </c>
      <c r="B10" s="111"/>
      <c r="C10" s="104"/>
      <c r="D10" s="109"/>
      <c r="E10" s="109"/>
      <c r="F10" s="109"/>
    </row>
    <row r="11" spans="1:6" ht="15.75" customHeight="1" x14ac:dyDescent="0.25">
      <c r="A11" s="106" t="s">
        <v>105</v>
      </c>
      <c r="B11" s="111"/>
      <c r="C11" s="104"/>
      <c r="D11" s="109"/>
      <c r="E11" s="104"/>
      <c r="F11" s="104"/>
    </row>
    <row r="12" spans="1:6" ht="15.75" customHeight="1" x14ac:dyDescent="0.25">
      <c r="A12" s="106" t="s">
        <v>106</v>
      </c>
      <c r="B12" s="111"/>
      <c r="C12" s="104"/>
      <c r="D12" s="109"/>
      <c r="E12" s="104"/>
      <c r="F12" s="109"/>
    </row>
    <row r="13" spans="1:6" ht="15.75" customHeight="1" x14ac:dyDescent="0.25">
      <c r="A13" s="106" t="s">
        <v>107</v>
      </c>
      <c r="B13" s="111"/>
      <c r="C13" s="104"/>
      <c r="D13" s="109"/>
      <c r="E13" s="104"/>
      <c r="F13" s="109"/>
    </row>
    <row r="14" spans="1:6" ht="15.75" customHeight="1" x14ac:dyDescent="0.25">
      <c r="A14" s="106" t="s">
        <v>108</v>
      </c>
      <c r="B14" s="111"/>
      <c r="C14" s="104"/>
      <c r="D14" s="109"/>
      <c r="E14" s="104"/>
      <c r="F14" s="109"/>
    </row>
    <row r="15" spans="1:6" ht="15.75" customHeight="1" x14ac:dyDescent="0.25">
      <c r="A15" s="106" t="s">
        <v>109</v>
      </c>
      <c r="B15" s="111"/>
      <c r="C15" s="105"/>
      <c r="D15" s="109"/>
      <c r="E15" s="105"/>
      <c r="F15" s="109"/>
    </row>
    <row r="16" spans="1:6" ht="15.75" customHeight="1" x14ac:dyDescent="0.25">
      <c r="A16" s="106" t="s">
        <v>110</v>
      </c>
      <c r="B16" s="111"/>
      <c r="C16" s="104"/>
      <c r="D16" s="109"/>
      <c r="E16" s="104"/>
      <c r="F16" s="10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FS-3C FFY 2026</vt:lpstr>
      <vt:lpstr>FS-3C FFY 2026 Printer Friendly</vt:lpstr>
      <vt:lpstr>FS-3C FFY 2026 Manual</vt:lpstr>
      <vt:lpstr>Sponsor Deeming FFY 2026</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 Hahm</dc:creator>
  <cp:lastModifiedBy>Cummings, Mary Kay</cp:lastModifiedBy>
  <dcterms:created xsi:type="dcterms:W3CDTF">2024-08-09T16:29:59Z</dcterms:created>
  <dcterms:modified xsi:type="dcterms:W3CDTF">2025-08-22T18:13:20Z</dcterms:modified>
</cp:coreProperties>
</file>