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G:\.shortcut-targets-by-id\1Dd0-OmkaGHwyvA73suD2phFavbxrPoQK\PBT\Contractor Repository\Contractor - Kristi S\Pilot\"/>
    </mc:Choice>
  </mc:AlternateContent>
  <xr:revisionPtr revIDLastSave="0" documentId="13_ncr:1_{3888DC4A-5B13-4119-88FA-F74FC67579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culation" sheetId="1" r:id="rId1"/>
    <sheet name="Assistance Chart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M12" i="2"/>
  <c r="M8" i="2"/>
  <c r="M4" i="2"/>
  <c r="D18" i="1" l="1"/>
  <c r="K40" i="1"/>
  <c r="I19" i="1"/>
  <c r="I9" i="1"/>
  <c r="J47" i="1" s="1"/>
  <c r="E29" i="1"/>
  <c r="AE12" i="2"/>
  <c r="AC12" i="2"/>
  <c r="AA12" i="2"/>
  <c r="Y12" i="2"/>
  <c r="W12" i="2"/>
  <c r="U12" i="2"/>
  <c r="S12" i="2"/>
  <c r="Q12" i="2"/>
  <c r="O12" i="2"/>
  <c r="AE11" i="2"/>
  <c r="AC11" i="2"/>
  <c r="AA11" i="2"/>
  <c r="Y11" i="2"/>
  <c r="W11" i="2"/>
  <c r="U11" i="2"/>
  <c r="S11" i="2"/>
  <c r="Q11" i="2"/>
  <c r="O11" i="2"/>
  <c r="M11" i="2"/>
  <c r="AE8" i="2"/>
  <c r="AC8" i="2"/>
  <c r="AA8" i="2"/>
  <c r="Y8" i="2"/>
  <c r="W8" i="2"/>
  <c r="U8" i="2"/>
  <c r="S8" i="2"/>
  <c r="Q8" i="2"/>
  <c r="O8" i="2"/>
  <c r="AE7" i="2"/>
  <c r="AC7" i="2"/>
  <c r="AA7" i="2"/>
  <c r="Y7" i="2"/>
  <c r="W7" i="2"/>
  <c r="U7" i="2"/>
  <c r="S7" i="2"/>
  <c r="Q7" i="2"/>
  <c r="O7" i="2"/>
  <c r="M7" i="2"/>
  <c r="N4" i="2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M3" i="2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L44" i="1"/>
  <c r="E48" i="1" s="1"/>
  <c r="K39" i="1"/>
  <c r="J39" i="1"/>
  <c r="J40" i="1" s="1"/>
  <c r="I39" i="1"/>
  <c r="I40" i="1" s="1"/>
  <c r="H39" i="1"/>
  <c r="H40" i="1" s="1"/>
  <c r="F39" i="1"/>
  <c r="F40" i="1" s="1"/>
  <c r="D39" i="1"/>
  <c r="D40" i="1" s="1"/>
  <c r="L23" i="1"/>
  <c r="E27" i="1" s="1"/>
  <c r="K18" i="1"/>
  <c r="K19" i="1" s="1"/>
  <c r="J18" i="1"/>
  <c r="J19" i="1" s="1"/>
  <c r="I18" i="1"/>
  <c r="F18" i="1"/>
  <c r="F19" i="1" s="1"/>
  <c r="D19" i="1"/>
  <c r="L40" i="1" l="1"/>
  <c r="E47" i="1" s="1"/>
  <c r="E49" i="1"/>
  <c r="J48" i="1" s="1"/>
  <c r="I51" i="1" s="1"/>
  <c r="H18" i="1"/>
  <c r="H19" i="1" l="1"/>
  <c r="L19" i="1" s="1"/>
  <c r="E26" i="1" s="1"/>
  <c r="E28" i="1" s="1"/>
  <c r="I27" i="1" s="1"/>
</calcChain>
</file>

<file path=xl/sharedStrings.xml><?xml version="1.0" encoding="utf-8"?>
<sst xmlns="http://schemas.openxmlformats.org/spreadsheetml/2006/main" count="81" uniqueCount="49">
  <si>
    <t>Colorado Works Initial Eligibility and Grant Calculation</t>
  </si>
  <si>
    <t>ASSISTANCE UNIT (AU)</t>
  </si>
  <si>
    <t># Adults</t>
  </si>
  <si>
    <t># Children</t>
  </si>
  <si>
    <t xml:space="preserve"> </t>
  </si>
  <si>
    <t>Need Standard</t>
  </si>
  <si>
    <t>Max Grant Amount</t>
  </si>
  <si>
    <r>
      <rPr>
        <sz val="11"/>
        <color theme="1"/>
        <rFont val="Calibri"/>
        <family val="2"/>
      </rPr>
      <t xml:space="preserve">Fill in the </t>
    </r>
    <r>
      <rPr>
        <b/>
        <sz val="11"/>
        <color rgb="FF0000FF"/>
        <rFont val="Calibri"/>
        <family val="2"/>
      </rPr>
      <t xml:space="preserve">Blue </t>
    </r>
    <r>
      <rPr>
        <sz val="11"/>
        <color theme="1"/>
        <rFont val="Calibri"/>
        <family val="2"/>
      </rPr>
      <t>Boxes with the appropriate information</t>
    </r>
  </si>
  <si>
    <t>Step 1: Is the AU Eligible?</t>
  </si>
  <si>
    <r>
      <rPr>
        <sz val="12"/>
        <color theme="1"/>
        <rFont val="Calibri"/>
        <family val="2"/>
      </rPr>
      <t xml:space="preserve">Step 1 is used at </t>
    </r>
    <r>
      <rPr>
        <b/>
        <sz val="12"/>
        <color theme="1"/>
        <rFont val="Calibri"/>
        <family val="2"/>
      </rPr>
      <t>Initial Application</t>
    </r>
    <r>
      <rPr>
        <i/>
        <sz val="12"/>
        <color theme="1"/>
        <rFont val="Calibri"/>
        <family val="2"/>
      </rPr>
      <t xml:space="preserve"> (or at RRR</t>
    </r>
    <r>
      <rPr>
        <b/>
        <i/>
        <sz val="12"/>
        <color theme="1"/>
        <rFont val="Calibri"/>
        <family val="2"/>
      </rPr>
      <t xml:space="preserve"> if</t>
    </r>
    <r>
      <rPr>
        <i/>
        <sz val="12"/>
        <color theme="1"/>
        <rFont val="Calibri"/>
        <family val="2"/>
      </rPr>
      <t xml:space="preserve"> Child Support is received 6 out of 6 months and averaged $500/mo) </t>
    </r>
  </si>
  <si>
    <r>
      <rPr>
        <b/>
        <i/>
        <sz val="12"/>
        <color theme="1"/>
        <rFont val="Calibri"/>
        <family val="2"/>
      </rPr>
      <t>1a</t>
    </r>
    <r>
      <rPr>
        <i/>
        <sz val="12"/>
        <color theme="1"/>
        <rFont val="Calibri"/>
        <family val="2"/>
      </rPr>
      <t xml:space="preserve"> </t>
    </r>
    <r>
      <rPr>
        <i/>
        <sz val="12"/>
        <color rgb="FF0000FF"/>
        <rFont val="Calibri"/>
        <family val="2"/>
      </rPr>
      <t>Determine the Countable Earned Income for each member of the BU</t>
    </r>
  </si>
  <si>
    <t>Person 1</t>
  </si>
  <si>
    <t>Person 2</t>
  </si>
  <si>
    <t>Person 3</t>
  </si>
  <si>
    <t>Person 4</t>
  </si>
  <si>
    <t>Person 5</t>
  </si>
  <si>
    <t>Person 6</t>
  </si>
  <si>
    <t xml:space="preserve">Gross Monthly Earned Income </t>
  </si>
  <si>
    <t>Total</t>
  </si>
  <si>
    <t>Countable Earned</t>
  </si>
  <si>
    <r>
      <rPr>
        <b/>
        <i/>
        <sz val="12"/>
        <color theme="1"/>
        <rFont val="Calibri"/>
        <family val="2"/>
      </rPr>
      <t>1b</t>
    </r>
    <r>
      <rPr>
        <i/>
        <sz val="12"/>
        <color theme="1"/>
        <rFont val="Calibri"/>
        <family val="2"/>
      </rPr>
      <t xml:space="preserve"> </t>
    </r>
    <r>
      <rPr>
        <i/>
        <sz val="12"/>
        <color rgb="FF0000FF"/>
        <rFont val="Calibri"/>
        <family val="2"/>
      </rPr>
      <t>Determine the Countable Unearned Income for each member of the BU (including Child Support)</t>
    </r>
  </si>
  <si>
    <t xml:space="preserve">Gross Unearned Income </t>
  </si>
  <si>
    <r>
      <rPr>
        <b/>
        <i/>
        <sz val="12"/>
        <color theme="1"/>
        <rFont val="Calibri"/>
        <family val="2"/>
      </rPr>
      <t>1c</t>
    </r>
    <r>
      <rPr>
        <i/>
        <sz val="12"/>
        <color theme="1"/>
        <rFont val="Calibri"/>
        <family val="2"/>
      </rPr>
      <t xml:space="preserve"> </t>
    </r>
    <r>
      <rPr>
        <i/>
        <sz val="12"/>
        <color rgb="FF0000FF"/>
        <rFont val="Calibri"/>
        <family val="2"/>
      </rPr>
      <t xml:space="preserve">Compare ALL Countable Income with the </t>
    </r>
    <r>
      <rPr>
        <b/>
        <i/>
        <sz val="12"/>
        <color rgb="FF0000FF"/>
        <rFont val="Calibri"/>
        <family val="2"/>
      </rPr>
      <t>Need Standard</t>
    </r>
    <r>
      <rPr>
        <i/>
        <sz val="12"/>
        <color rgb="FF0000FF"/>
        <rFont val="Calibri"/>
        <family val="2"/>
      </rPr>
      <t xml:space="preserve"> for the AU</t>
    </r>
  </si>
  <si>
    <t>Total Countable Earned Income</t>
  </si>
  <si>
    <t>Are They Eligible?</t>
  </si>
  <si>
    <t xml:space="preserve"> Plus Total Unearned Income</t>
  </si>
  <si>
    <t xml:space="preserve"> Total Household Income</t>
  </si>
  <si>
    <r>
      <rPr>
        <sz val="11"/>
        <color theme="1"/>
        <rFont val="Calibri"/>
        <family val="2"/>
      </rPr>
      <t xml:space="preserve">Fill in the </t>
    </r>
    <r>
      <rPr>
        <b/>
        <sz val="11"/>
        <color rgb="FF0000FF"/>
        <rFont val="Calibri"/>
        <family val="2"/>
      </rPr>
      <t xml:space="preserve">Blue </t>
    </r>
    <r>
      <rPr>
        <sz val="11"/>
        <color theme="1"/>
        <rFont val="Calibri"/>
        <family val="2"/>
      </rPr>
      <t>Boxes with the appropriate information</t>
    </r>
  </si>
  <si>
    <t>Step 2: If Eligible, Determine the Grant Amount</t>
  </si>
  <si>
    <r>
      <rPr>
        <sz val="12"/>
        <color rgb="FF000000"/>
        <rFont val="Calibri"/>
        <family val="2"/>
      </rPr>
      <t>Step 2 is used for each application month and at RRR.</t>
    </r>
    <r>
      <rPr>
        <b/>
        <sz val="12"/>
        <color rgb="FF000000"/>
        <rFont val="Calibri"/>
        <family val="2"/>
      </rPr>
      <t xml:space="preserve"> Start over with Gross Income. </t>
    </r>
  </si>
  <si>
    <r>
      <rPr>
        <b/>
        <i/>
        <sz val="12"/>
        <color theme="1"/>
        <rFont val="Calibri"/>
        <family val="2"/>
      </rPr>
      <t xml:space="preserve">2a </t>
    </r>
    <r>
      <rPr>
        <i/>
        <sz val="12"/>
        <color rgb="FF0000FF"/>
        <rFont val="Calibri"/>
        <family val="2"/>
      </rPr>
      <t>Apply Earned Income Disregards</t>
    </r>
  </si>
  <si>
    <t>Gross Monthly Earned Income</t>
  </si>
  <si>
    <t>Subtract 67% Disregard</t>
  </si>
  <si>
    <r>
      <rPr>
        <b/>
        <i/>
        <sz val="12"/>
        <color theme="1"/>
        <rFont val="Calibri"/>
        <family val="2"/>
      </rPr>
      <t>2b</t>
    </r>
    <r>
      <rPr>
        <i/>
        <sz val="12"/>
        <color theme="1"/>
        <rFont val="Calibri"/>
        <family val="2"/>
      </rPr>
      <t xml:space="preserve"> </t>
    </r>
    <r>
      <rPr>
        <i/>
        <sz val="12"/>
        <color rgb="FF0000FF"/>
        <rFont val="Calibri"/>
        <family val="2"/>
      </rPr>
      <t>Determine the Countable Unearned Income for each member of the BU (</t>
    </r>
    <r>
      <rPr>
        <b/>
        <i/>
        <sz val="12"/>
        <color rgb="FF0000FF"/>
        <rFont val="Calibri"/>
        <family val="2"/>
      </rPr>
      <t>EXCLUDING CHILD SUPPORT</t>
    </r>
    <r>
      <rPr>
        <i/>
        <sz val="12"/>
        <color rgb="FF0000FF"/>
        <rFont val="Calibri"/>
        <family val="2"/>
      </rPr>
      <t>)</t>
    </r>
  </si>
  <si>
    <r>
      <rPr>
        <b/>
        <i/>
        <sz val="11"/>
        <color theme="1"/>
        <rFont val="Calibri"/>
        <family val="2"/>
      </rPr>
      <t xml:space="preserve">2b  </t>
    </r>
    <r>
      <rPr>
        <i/>
        <sz val="11"/>
        <color rgb="FF0000FF"/>
        <rFont val="Calibri"/>
        <family val="2"/>
      </rPr>
      <t xml:space="preserve">Add Countable Earned and Unearned Income and Subtract from </t>
    </r>
    <r>
      <rPr>
        <b/>
        <i/>
        <sz val="11"/>
        <color rgb="FF0000FF"/>
        <rFont val="Calibri"/>
        <family val="2"/>
      </rPr>
      <t>Maximum Grant Amount</t>
    </r>
  </si>
  <si>
    <t>Total Unearned Income</t>
  </si>
  <si>
    <t>Minus Combined Income</t>
  </si>
  <si>
    <t>Combined Income</t>
  </si>
  <si>
    <t>Monthly Grant (BCA)</t>
  </si>
  <si>
    <t>NO                             Adults/Caretakers</t>
  </si>
  <si>
    <t>Number of Children</t>
  </si>
  <si>
    <t xml:space="preserve">Grant Amount </t>
  </si>
  <si>
    <t>ONE               Adult/Caretaker</t>
  </si>
  <si>
    <t>TWO            Adults/Caretakers</t>
  </si>
  <si>
    <r>
      <rPr>
        <sz val="10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Subtract Disregard</t>
    </r>
    <r>
      <rPr>
        <sz val="10"/>
        <color theme="1"/>
        <rFont val="Calibri"/>
        <family val="2"/>
      </rPr>
      <t xml:space="preserve"> </t>
    </r>
    <r>
      <rPr>
        <sz val="7"/>
        <color theme="1"/>
        <rFont val="Calibri"/>
        <family val="2"/>
      </rPr>
      <t>($</t>
    </r>
    <r>
      <rPr>
        <b/>
        <sz val="7"/>
        <color theme="1"/>
        <rFont val="Calibri"/>
        <family val="2"/>
      </rPr>
      <t>90</t>
    </r>
    <r>
      <rPr>
        <sz val="7"/>
        <color theme="1"/>
        <rFont val="Calibri"/>
        <family val="2"/>
      </rPr>
      <t xml:space="preserve"> for each earner)</t>
    </r>
  </si>
  <si>
    <t>Max Grant Amount for AU</t>
  </si>
  <si>
    <r>
      <rPr>
        <sz val="11"/>
        <color theme="1"/>
        <rFont val="Calibri"/>
        <family val="2"/>
      </rPr>
      <t>If the Total Household Income is</t>
    </r>
    <r>
      <rPr>
        <b/>
        <sz val="11"/>
        <color theme="1"/>
        <rFont val="Calibri"/>
        <family val="2"/>
      </rPr>
      <t xml:space="preserve"> less than </t>
    </r>
    <r>
      <rPr>
        <sz val="11"/>
        <color theme="1"/>
        <rFont val="Calibri"/>
        <family val="2"/>
      </rPr>
      <t>the</t>
    </r>
    <r>
      <rPr>
        <sz val="11"/>
        <color theme="1"/>
        <rFont val="Calibri"/>
        <family val="2"/>
      </rPr>
      <t xml:space="preserve"> Need Standard for the AU, Household is ELIGIBLE! Go to </t>
    </r>
    <r>
      <rPr>
        <b/>
        <sz val="11"/>
        <color theme="1"/>
        <rFont val="Calibri"/>
        <family val="2"/>
      </rPr>
      <t xml:space="preserve">Step 2. </t>
    </r>
    <r>
      <rPr>
        <sz val="11"/>
        <color theme="1"/>
        <rFont val="Calibri"/>
        <family val="2"/>
      </rPr>
      <t>If the total is equal or greater than the Need Standard, STOP. Household is Over Income for CW.</t>
    </r>
  </si>
  <si>
    <r>
      <t>Complete the table below (</t>
    </r>
    <r>
      <rPr>
        <i/>
        <sz val="12"/>
        <color rgb="FF0000FF"/>
        <rFont val="Calibri"/>
        <family val="2"/>
      </rPr>
      <t>Blue Boxes</t>
    </r>
    <r>
      <rPr>
        <i/>
        <sz val="12"/>
        <color theme="1"/>
        <rFont val="Calibri"/>
        <family val="2"/>
      </rPr>
      <t>) with the Assistance Unit (how many adults, How many children):</t>
    </r>
  </si>
  <si>
    <t>CW Standards of Assistance Chart | Version 4 | Release Date: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</si>
</sst>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34" x14ac:knownFonts="1">
    <font>
      <sz val="11"/>
      <color theme="1"/>
      <name val="Arial"/>
    </font>
    <font>
      <b/>
      <sz val="28"/>
      <color theme="1"/>
      <name val="Calibri"/>
      <family val="2"/>
    </font>
    <font>
      <b/>
      <sz val="20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i/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26"/>
      <color rgb="FFFFFFFF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i/>
      <sz val="10"/>
      <color theme="1"/>
      <name val="Calibri"/>
      <family val="2"/>
    </font>
    <font>
      <b/>
      <sz val="12"/>
      <color rgb="FF000000"/>
      <name val="Calibri"/>
      <family val="2"/>
    </font>
    <font>
      <i/>
      <sz val="11"/>
      <color theme="1"/>
      <name val="Calibri"/>
      <family val="2"/>
    </font>
    <font>
      <i/>
      <sz val="9"/>
      <color theme="1"/>
      <name val="Calibri"/>
      <family val="2"/>
    </font>
    <font>
      <b/>
      <sz val="18"/>
      <color theme="1"/>
      <name val="Calibri"/>
      <family val="2"/>
    </font>
    <font>
      <sz val="14"/>
      <color theme="1"/>
      <name val="Calibri"/>
      <family val="2"/>
    </font>
    <font>
      <i/>
      <sz val="12"/>
      <color rgb="FF0000FF"/>
      <name val="Calibri"/>
      <family val="2"/>
    </font>
    <font>
      <b/>
      <sz val="11"/>
      <color rgb="FF0000FF"/>
      <name val="Calibri"/>
      <family val="2"/>
    </font>
    <font>
      <b/>
      <i/>
      <sz val="12"/>
      <color theme="1"/>
      <name val="Calibri"/>
      <family val="2"/>
    </font>
    <font>
      <sz val="10"/>
      <color theme="1"/>
      <name val="Calibri"/>
      <family val="2"/>
    </font>
    <font>
      <b/>
      <i/>
      <sz val="12"/>
      <color rgb="FF0000FF"/>
      <name val="Calibri"/>
      <family val="2"/>
    </font>
    <font>
      <sz val="12"/>
      <color rgb="FF000000"/>
      <name val="Calibri"/>
      <family val="2"/>
    </font>
    <font>
      <b/>
      <i/>
      <sz val="11"/>
      <color theme="1"/>
      <name val="Calibri"/>
      <family val="2"/>
    </font>
    <font>
      <i/>
      <sz val="11"/>
      <color rgb="FF0000FF"/>
      <name val="Calibri"/>
      <family val="2"/>
    </font>
    <font>
      <b/>
      <i/>
      <sz val="11"/>
      <color rgb="FF0000FF"/>
      <name val="Calibri"/>
      <family val="2"/>
    </font>
    <font>
      <sz val="11"/>
      <color theme="1"/>
      <name val="Arial"/>
      <family val="2"/>
    </font>
    <font>
      <sz val="7"/>
      <color theme="1"/>
      <name val="Calibri"/>
      <family val="2"/>
    </font>
    <font>
      <b/>
      <sz val="7"/>
      <color theme="1"/>
      <name val="Calibri"/>
      <family val="2"/>
    </font>
    <font>
      <sz val="11"/>
      <color theme="1"/>
      <name val="Calibri"/>
      <family val="2"/>
    </font>
    <font>
      <b/>
      <sz val="20"/>
      <name val="Calibri"/>
      <family val="2"/>
    </font>
    <font>
      <sz val="11"/>
      <name val="Calibri"/>
      <family val="2"/>
    </font>
    <font>
      <sz val="8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9E2F3"/>
        <bgColor rgb="FFD9E2F3"/>
      </patternFill>
    </fill>
    <fill>
      <patternFill patternType="solid">
        <fgColor rgb="FFCCCCCC"/>
        <bgColor rgb="FFCCCCCC"/>
      </patternFill>
    </fill>
    <fill>
      <patternFill patternType="solid">
        <fgColor rgb="FF00B050"/>
        <bgColor rgb="FF00B050"/>
      </patternFill>
    </fill>
    <fill>
      <patternFill patternType="solid">
        <fgColor rgb="FFEFEFEF"/>
        <bgColor rgb="FFEFEFEF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rgb="FF0070C0"/>
        <bgColor rgb="FF0070C0"/>
      </patternFill>
    </fill>
    <fill>
      <patternFill patternType="solid">
        <fgColor rgb="FFFFDDFF"/>
        <bgColor rgb="FFFFDDFF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FF"/>
      </right>
      <top/>
      <bottom style="medium">
        <color rgb="FF000000"/>
      </bottom>
      <diagonal/>
    </border>
    <border>
      <left style="medium">
        <color rgb="FF0000FF"/>
      </left>
      <right style="medium">
        <color rgb="FF0000FF"/>
      </right>
      <top style="medium">
        <color rgb="FF000000"/>
      </top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00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27" fillId="0" borderId="0" applyFont="0" applyFill="0" applyBorder="0" applyAlignment="0" applyProtection="0"/>
  </cellStyleXfs>
  <cellXfs count="163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3" borderId="5" xfId="0" applyFont="1" applyFill="1" applyBorder="1" applyAlignment="1">
      <alignment wrapText="1"/>
    </xf>
    <xf numFmtId="0" fontId="3" fillId="3" borderId="5" xfId="0" applyFont="1" applyFill="1" applyBorder="1"/>
    <xf numFmtId="0" fontId="6" fillId="3" borderId="0" xfId="0" applyFont="1" applyFill="1" applyAlignment="1">
      <alignment horizontal="center"/>
    </xf>
    <xf numFmtId="0" fontId="7" fillId="3" borderId="0" xfId="0" applyFont="1" applyFill="1"/>
    <xf numFmtId="0" fontId="3" fillId="3" borderId="0" xfId="0" applyFont="1" applyFill="1"/>
    <xf numFmtId="0" fontId="6" fillId="3" borderId="0" xfId="0" applyFont="1" applyFill="1" applyAlignment="1">
      <alignment horizontal="right"/>
    </xf>
    <xf numFmtId="0" fontId="6" fillId="0" borderId="12" xfId="0" applyFont="1" applyBorder="1" applyAlignment="1">
      <alignment horizontal="right"/>
    </xf>
    <xf numFmtId="0" fontId="6" fillId="3" borderId="0" xfId="0" applyFont="1" applyFill="1"/>
    <xf numFmtId="0" fontId="8" fillId="3" borderId="0" xfId="0" applyFont="1" applyFill="1"/>
    <xf numFmtId="0" fontId="8" fillId="0" borderId="14" xfId="0" applyFont="1" applyBorder="1" applyAlignment="1"/>
    <xf numFmtId="0" fontId="8" fillId="0" borderId="14" xfId="0" applyFont="1" applyBorder="1"/>
    <xf numFmtId="0" fontId="8" fillId="0" borderId="9" xfId="0" applyFont="1" applyBorder="1"/>
    <xf numFmtId="0" fontId="8" fillId="0" borderId="6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2" borderId="25" xfId="0" applyFont="1" applyFill="1" applyBorder="1"/>
    <xf numFmtId="0" fontId="6" fillId="2" borderId="22" xfId="0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23" xfId="0" applyFont="1" applyFill="1" applyBorder="1"/>
    <xf numFmtId="0" fontId="6" fillId="0" borderId="26" xfId="0" applyFont="1" applyBorder="1" applyAlignment="1">
      <alignment horizontal="right"/>
    </xf>
    <xf numFmtId="0" fontId="6" fillId="0" borderId="23" xfId="0" applyFont="1" applyBorder="1"/>
    <xf numFmtId="0" fontId="6" fillId="0" borderId="26" xfId="0" applyFont="1" applyBorder="1" applyAlignment="1">
      <alignment horizontal="right"/>
    </xf>
    <xf numFmtId="44" fontId="6" fillId="7" borderId="32" xfId="0" applyNumberFormat="1" applyFont="1" applyFill="1" applyBorder="1"/>
    <xf numFmtId="0" fontId="6" fillId="0" borderId="0" xfId="0" applyFont="1" applyAlignment="1">
      <alignment horizontal="center"/>
    </xf>
    <xf numFmtId="0" fontId="7" fillId="0" borderId="33" xfId="0" applyFont="1" applyBorder="1" applyAlignment="1">
      <alignment horizontal="right"/>
    </xf>
    <xf numFmtId="44" fontId="6" fillId="7" borderId="30" xfId="0" applyNumberFormat="1" applyFont="1" applyFill="1" applyBorder="1" applyAlignment="1">
      <alignment horizontal="center"/>
    </xf>
    <xf numFmtId="44" fontId="6" fillId="7" borderId="32" xfId="0" applyNumberFormat="1" applyFont="1" applyFill="1" applyBorder="1" applyAlignment="1">
      <alignment horizontal="center"/>
    </xf>
    <xf numFmtId="44" fontId="6" fillId="5" borderId="35" xfId="0" applyNumberFormat="1" applyFont="1" applyFill="1" applyBorder="1"/>
    <xf numFmtId="0" fontId="6" fillId="0" borderId="22" xfId="0" applyFont="1" applyBorder="1"/>
    <xf numFmtId="0" fontId="6" fillId="0" borderId="0" xfId="0" applyFont="1" applyAlignment="1">
      <alignment horizontal="center"/>
    </xf>
    <xf numFmtId="44" fontId="6" fillId="5" borderId="36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3" borderId="5" xfId="0" applyFont="1" applyFill="1" applyBorder="1"/>
    <xf numFmtId="0" fontId="6" fillId="0" borderId="44" xfId="0" applyFont="1" applyBorder="1"/>
    <xf numFmtId="0" fontId="6" fillId="0" borderId="45" xfId="0" applyFont="1" applyBorder="1"/>
    <xf numFmtId="0" fontId="3" fillId="0" borderId="45" xfId="0" applyFont="1" applyBorder="1"/>
    <xf numFmtId="0" fontId="12" fillId="3" borderId="5" xfId="0" applyFont="1" applyFill="1" applyBorder="1" applyAlignment="1">
      <alignment vertical="center" wrapText="1"/>
    </xf>
    <xf numFmtId="0" fontId="6" fillId="0" borderId="22" xfId="0" applyFont="1" applyBorder="1" applyAlignment="1">
      <alignment horizontal="right"/>
    </xf>
    <xf numFmtId="0" fontId="3" fillId="0" borderId="23" xfId="0" applyFont="1" applyBorder="1"/>
    <xf numFmtId="0" fontId="7" fillId="0" borderId="26" xfId="0" applyFont="1" applyBorder="1" applyAlignment="1">
      <alignment horizontal="right"/>
    </xf>
    <xf numFmtId="0" fontId="14" fillId="0" borderId="22" xfId="0" applyFont="1" applyBorder="1" applyAlignment="1">
      <alignment horizontal="left"/>
    </xf>
    <xf numFmtId="0" fontId="14" fillId="0" borderId="0" xfId="0" applyFont="1" applyAlignment="1">
      <alignment horizontal="left"/>
    </xf>
    <xf numFmtId="44" fontId="10" fillId="7" borderId="35" xfId="0" applyNumberFormat="1" applyFont="1" applyFill="1" applyBorder="1"/>
    <xf numFmtId="0" fontId="15" fillId="0" borderId="0" xfId="0" applyFont="1"/>
    <xf numFmtId="0" fontId="6" fillId="0" borderId="46" xfId="0" applyFont="1" applyBorder="1"/>
    <xf numFmtId="0" fontId="1" fillId="3" borderId="30" xfId="0" applyFont="1" applyFill="1" applyBorder="1" applyAlignment="1">
      <alignment horizontal="center" vertical="center"/>
    </xf>
    <xf numFmtId="0" fontId="6" fillId="3" borderId="51" xfId="0" applyFont="1" applyFill="1" applyBorder="1"/>
    <xf numFmtId="0" fontId="3" fillId="3" borderId="31" xfId="0" applyFont="1" applyFill="1" applyBorder="1"/>
    <xf numFmtId="0" fontId="3" fillId="2" borderId="0" xfId="0" applyFont="1" applyFill="1"/>
    <xf numFmtId="0" fontId="6" fillId="12" borderId="55" xfId="0" applyFont="1" applyFill="1" applyBorder="1" applyAlignment="1">
      <alignment horizontal="center"/>
    </xf>
    <xf numFmtId="0" fontId="6" fillId="12" borderId="55" xfId="0" applyFont="1" applyFill="1" applyBorder="1" applyAlignment="1">
      <alignment horizontal="center"/>
    </xf>
    <xf numFmtId="0" fontId="6" fillId="0" borderId="35" xfId="0" applyFont="1" applyBorder="1" applyAlignment="1">
      <alignment horizontal="right"/>
    </xf>
    <xf numFmtId="0" fontId="6" fillId="0" borderId="36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13" borderId="55" xfId="0" applyFont="1" applyFill="1" applyBorder="1" applyAlignment="1">
      <alignment horizontal="center"/>
    </xf>
    <xf numFmtId="0" fontId="6" fillId="13" borderId="55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14" borderId="55" xfId="0" applyFont="1" applyFill="1" applyBorder="1" applyAlignment="1">
      <alignment horizontal="center"/>
    </xf>
    <xf numFmtId="0" fontId="6" fillId="14" borderId="55" xfId="0" applyFont="1" applyFill="1" applyBorder="1" applyAlignment="1">
      <alignment horizontal="center"/>
    </xf>
    <xf numFmtId="0" fontId="17" fillId="0" borderId="0" xfId="0" applyFont="1"/>
    <xf numFmtId="0" fontId="30" fillId="0" borderId="26" xfId="0" applyFont="1" applyBorder="1" applyAlignment="1">
      <alignment horizontal="right"/>
    </xf>
    <xf numFmtId="44" fontId="6" fillId="7" borderId="34" xfId="1" applyFont="1" applyFill="1" applyBorder="1" applyAlignment="1">
      <alignment horizontal="center"/>
    </xf>
    <xf numFmtId="44" fontId="6" fillId="5" borderId="35" xfId="1" applyFont="1" applyFill="1" applyBorder="1"/>
    <xf numFmtId="44" fontId="10" fillId="7" borderId="35" xfId="1" applyFont="1" applyFill="1" applyBorder="1"/>
    <xf numFmtId="0" fontId="6" fillId="4" borderId="13" xfId="0" applyFont="1" applyFill="1" applyBorder="1" applyAlignment="1" applyProtection="1">
      <protection locked="0"/>
    </xf>
    <xf numFmtId="0" fontId="6" fillId="4" borderId="11" xfId="0" applyFont="1" applyFill="1" applyBorder="1" applyAlignment="1" applyProtection="1">
      <alignment horizontal="right"/>
      <protection locked="0"/>
    </xf>
    <xf numFmtId="44" fontId="6" fillId="4" borderId="29" xfId="0" applyNumberFormat="1" applyFont="1" applyFill="1" applyBorder="1" applyAlignment="1" applyProtection="1">
      <protection locked="0"/>
    </xf>
    <xf numFmtId="44" fontId="6" fillId="4" borderId="29" xfId="0" applyNumberFormat="1" applyFont="1" applyFill="1" applyBorder="1" applyAlignment="1" applyProtection="1">
      <alignment vertical="center"/>
      <protection locked="0"/>
    </xf>
    <xf numFmtId="44" fontId="6" fillId="4" borderId="29" xfId="0" applyNumberFormat="1" applyFont="1" applyFill="1" applyBorder="1" applyAlignment="1" applyProtection="1">
      <alignment horizontal="center"/>
      <protection locked="0"/>
    </xf>
    <xf numFmtId="44" fontId="6" fillId="4" borderId="29" xfId="0" applyNumberFormat="1" applyFont="1" applyFill="1" applyBorder="1" applyProtection="1">
      <protection locked="0"/>
    </xf>
    <xf numFmtId="44" fontId="6" fillId="4" borderId="27" xfId="0" applyNumberFormat="1" applyFont="1" applyFill="1" applyBorder="1" applyProtection="1">
      <protection locked="0"/>
    </xf>
    <xf numFmtId="44" fontId="6" fillId="4" borderId="27" xfId="0" applyNumberFormat="1" applyFont="1" applyFill="1" applyBorder="1" applyAlignment="1" applyProtection="1">
      <alignment horizontal="center"/>
      <protection locked="0"/>
    </xf>
    <xf numFmtId="0" fontId="31" fillId="0" borderId="0" xfId="0" applyFont="1" applyAlignment="1">
      <alignment vertical="center"/>
    </xf>
    <xf numFmtId="0" fontId="32" fillId="0" borderId="0" xfId="0" applyFont="1"/>
    <xf numFmtId="0" fontId="4" fillId="0" borderId="0" xfId="0" applyFont="1" applyAlignment="1"/>
    <xf numFmtId="0" fontId="32" fillId="0" borderId="0" xfId="0" applyFont="1" applyAlignment="1">
      <alignment wrapText="1"/>
    </xf>
    <xf numFmtId="0" fontId="33" fillId="15" borderId="3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right"/>
    </xf>
    <xf numFmtId="0" fontId="4" fillId="0" borderId="36" xfId="0" applyFont="1" applyBorder="1"/>
    <xf numFmtId="44" fontId="10" fillId="7" borderId="37" xfId="0" applyNumberFormat="1" applyFont="1" applyFill="1" applyBorder="1" applyAlignment="1">
      <alignment horizontal="center"/>
    </xf>
    <xf numFmtId="0" fontId="11" fillId="8" borderId="41" xfId="0" applyFont="1" applyFill="1" applyBorder="1" applyAlignment="1">
      <alignment horizontal="center" vertical="center"/>
    </xf>
    <xf numFmtId="0" fontId="4" fillId="0" borderId="42" xfId="0" applyFont="1" applyBorder="1"/>
    <xf numFmtId="0" fontId="4" fillId="0" borderId="43" xfId="0" applyFont="1" applyBorder="1"/>
    <xf numFmtId="0" fontId="5" fillId="0" borderId="24" xfId="0" applyFont="1" applyBorder="1" applyAlignment="1">
      <alignment horizontal="left"/>
    </xf>
    <xf numFmtId="0" fontId="4" fillId="0" borderId="2" xfId="0" applyFont="1" applyBorder="1"/>
    <xf numFmtId="0" fontId="4" fillId="0" borderId="25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/>
    <xf numFmtId="0" fontId="8" fillId="0" borderId="26" xfId="0" applyFont="1" applyBorder="1" applyAlignment="1">
      <alignment horizontal="right"/>
    </xf>
    <xf numFmtId="44" fontId="7" fillId="9" borderId="37" xfId="0" applyNumberFormat="1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9" fillId="10" borderId="19" xfId="0" applyFont="1" applyFill="1" applyBorder="1" applyAlignment="1">
      <alignment horizontal="center" vertical="center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13" fillId="0" borderId="22" xfId="0" applyFont="1" applyBorder="1" applyAlignment="1">
      <alignment horizontal="center" vertical="center"/>
    </xf>
    <xf numFmtId="0" fontId="30" fillId="3" borderId="54" xfId="0" applyFont="1" applyFill="1" applyBorder="1" applyAlignment="1">
      <alignment horizontal="center" vertical="center" wrapText="1"/>
    </xf>
    <xf numFmtId="0" fontId="30" fillId="3" borderId="23" xfId="0" applyFont="1" applyFill="1" applyBorder="1" applyAlignment="1">
      <alignment horizontal="center" vertical="center" wrapText="1"/>
    </xf>
    <xf numFmtId="0" fontId="30" fillId="3" borderId="45" xfId="0" applyFont="1" applyFill="1" applyBorder="1" applyAlignment="1">
      <alignment horizontal="center" vertical="center" wrapText="1"/>
    </xf>
    <xf numFmtId="0" fontId="30" fillId="3" borderId="46" xfId="0" applyFont="1" applyFill="1" applyBorder="1" applyAlignment="1">
      <alignment horizontal="center" vertical="center" wrapText="1"/>
    </xf>
    <xf numFmtId="44" fontId="6" fillId="7" borderId="30" xfId="0" applyNumberFormat="1" applyFont="1" applyFill="1" applyBorder="1" applyAlignment="1">
      <alignment horizontal="center"/>
    </xf>
    <xf numFmtId="0" fontId="4" fillId="0" borderId="31" xfId="0" applyFont="1" applyBorder="1"/>
    <xf numFmtId="44" fontId="6" fillId="7" borderId="30" xfId="1" applyFont="1" applyFill="1" applyBorder="1" applyAlignment="1">
      <alignment horizontal="center"/>
    </xf>
    <xf numFmtId="44" fontId="4" fillId="0" borderId="31" xfId="1" applyFont="1" applyBorder="1"/>
    <xf numFmtId="0" fontId="6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center" vertical="center"/>
    </xf>
    <xf numFmtId="0" fontId="4" fillId="0" borderId="39" xfId="0" applyFont="1" applyBorder="1"/>
    <xf numFmtId="0" fontId="4" fillId="0" borderId="40" xfId="0" applyFont="1" applyBorder="1"/>
    <xf numFmtId="44" fontId="6" fillId="4" borderId="27" xfId="0" applyNumberFormat="1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Protection="1">
      <protection locked="0"/>
    </xf>
    <xf numFmtId="0" fontId="5" fillId="2" borderId="2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44" fontId="6" fillId="4" borderId="27" xfId="0" applyNumberFormat="1" applyFont="1" applyFill="1" applyBorder="1" applyAlignment="1" applyProtection="1">
      <alignment horizontal="center"/>
      <protection locked="0"/>
    </xf>
    <xf numFmtId="44" fontId="7" fillId="5" borderId="9" xfId="0" applyNumberFormat="1" applyFont="1" applyFill="1" applyBorder="1" applyAlignment="1">
      <alignment horizontal="center"/>
    </xf>
    <xf numFmtId="0" fontId="4" fillId="0" borderId="15" xfId="0" applyFont="1" applyBorder="1"/>
    <xf numFmtId="0" fontId="6" fillId="3" borderId="0" xfId="0" applyFont="1" applyFill="1" applyAlignment="1">
      <alignment horizontal="center"/>
    </xf>
    <xf numFmtId="0" fontId="9" fillId="6" borderId="1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Protection="1">
      <protection locked="0"/>
    </xf>
    <xf numFmtId="0" fontId="5" fillId="3" borderId="0" xfId="0" applyFont="1" applyFill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6" fillId="0" borderId="9" xfId="0" applyFont="1" applyBorder="1" applyAlignment="1">
      <alignment horizontal="right"/>
    </xf>
    <xf numFmtId="0" fontId="4" fillId="0" borderId="10" xfId="0" applyFont="1" applyBorder="1"/>
    <xf numFmtId="0" fontId="4" fillId="0" borderId="47" xfId="0" applyFont="1" applyBorder="1" applyProtection="1">
      <protection locked="0"/>
    </xf>
    <xf numFmtId="0" fontId="14" fillId="0" borderId="2" xfId="0" applyFont="1" applyBorder="1" applyAlignment="1">
      <alignment horizontal="right"/>
    </xf>
    <xf numFmtId="44" fontId="10" fillId="9" borderId="37" xfId="0" applyNumberFormat="1" applyFont="1" applyFill="1" applyBorder="1" applyAlignment="1">
      <alignment horizontal="center"/>
    </xf>
    <xf numFmtId="0" fontId="16" fillId="11" borderId="48" xfId="0" applyFont="1" applyFill="1" applyBorder="1" applyAlignment="1">
      <alignment horizontal="right"/>
    </xf>
    <xf numFmtId="0" fontId="4" fillId="0" borderId="49" xfId="0" applyFont="1" applyBorder="1"/>
    <xf numFmtId="0" fontId="4" fillId="0" borderId="50" xfId="0" applyFont="1" applyBorder="1"/>
    <xf numFmtId="164" fontId="16" fillId="11" borderId="48" xfId="0" applyNumberFormat="1" applyFont="1" applyFill="1" applyBorder="1"/>
    <xf numFmtId="0" fontId="14" fillId="0" borderId="22" xfId="0" applyFont="1" applyBorder="1" applyAlignment="1">
      <alignment horizontal="left"/>
    </xf>
    <xf numFmtId="0" fontId="30" fillId="0" borderId="37" xfId="0" applyFont="1" applyBorder="1" applyAlignment="1">
      <alignment horizontal="right"/>
    </xf>
    <xf numFmtId="0" fontId="4" fillId="0" borderId="36" xfId="0" applyFont="1" applyBorder="1" applyAlignment="1">
      <alignment horizontal="right"/>
    </xf>
    <xf numFmtId="0" fontId="6" fillId="2" borderId="24" xfId="0" applyFont="1" applyFill="1" applyBorder="1" applyAlignment="1">
      <alignment horizontal="right"/>
    </xf>
    <xf numFmtId="44" fontId="10" fillId="7" borderId="1" xfId="0" applyNumberFormat="1" applyFont="1" applyFill="1" applyBorder="1" applyAlignment="1">
      <alignment horizontal="center"/>
    </xf>
    <xf numFmtId="0" fontId="4" fillId="0" borderId="3" xfId="0" applyFont="1" applyBorder="1"/>
    <xf numFmtId="0" fontId="6" fillId="0" borderId="37" xfId="0" applyFont="1" applyBorder="1" applyAlignment="1">
      <alignment horizontal="right"/>
    </xf>
    <xf numFmtId="0" fontId="7" fillId="12" borderId="52" xfId="0" applyFont="1" applyFill="1" applyBorder="1" applyAlignment="1">
      <alignment horizontal="center" vertical="center" wrapText="1"/>
    </xf>
    <xf numFmtId="0" fontId="4" fillId="0" borderId="32" xfId="0" applyFont="1" applyBorder="1"/>
    <xf numFmtId="0" fontId="7" fillId="12" borderId="53" xfId="0" applyFont="1" applyFill="1" applyBorder="1" applyAlignment="1">
      <alignment horizontal="center"/>
    </xf>
    <xf numFmtId="0" fontId="4" fillId="0" borderId="54" xfId="0" applyFont="1" applyBorder="1"/>
    <xf numFmtId="0" fontId="7" fillId="13" borderId="52" xfId="0" applyFont="1" applyFill="1" applyBorder="1" applyAlignment="1">
      <alignment horizontal="center" vertical="center" wrapText="1"/>
    </xf>
    <xf numFmtId="0" fontId="7" fillId="13" borderId="53" xfId="0" applyFont="1" applyFill="1" applyBorder="1" applyAlignment="1">
      <alignment horizontal="center"/>
    </xf>
    <xf numFmtId="0" fontId="7" fillId="14" borderId="52" xfId="0" applyFont="1" applyFill="1" applyBorder="1" applyAlignment="1">
      <alignment horizontal="center" vertical="center" wrapText="1"/>
    </xf>
    <xf numFmtId="0" fontId="7" fillId="14" borderId="5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53</xdr:row>
      <xdr:rowOff>57151</xdr:rowOff>
    </xdr:from>
    <xdr:to>
      <xdr:col>2</xdr:col>
      <xdr:colOff>1743075</xdr:colOff>
      <xdr:row>55</xdr:row>
      <xdr:rowOff>85897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C3204B-E19E-4DE4-9A80-1F91EE0DD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11182351"/>
          <a:ext cx="2143125" cy="390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7"/>
  <sheetViews>
    <sheetView showGridLines="0" tabSelected="1" zoomScaleNormal="100" workbookViewId="0"/>
  </sheetViews>
  <sheetFormatPr defaultColWidth="12.625" defaultRowHeight="15" customHeight="1" x14ac:dyDescent="0.2"/>
  <cols>
    <col min="1" max="2" width="5.5" customWidth="1"/>
    <col min="3" max="3" width="26.875" customWidth="1"/>
    <col min="4" max="7" width="5.5" customWidth="1"/>
    <col min="8" max="8" width="9.375" customWidth="1"/>
    <col min="9" max="9" width="11.125" customWidth="1"/>
    <col min="10" max="12" width="10.25" customWidth="1"/>
    <col min="13" max="13" width="11.125" customWidth="1"/>
    <col min="14" max="14" width="5.5" customWidth="1"/>
    <col min="15" max="16" width="6.25" customWidth="1"/>
    <col min="17" max="25" width="6" customWidth="1"/>
    <col min="26" max="26" width="9.25" customWidth="1"/>
    <col min="27" max="27" width="8.625" customWidth="1"/>
    <col min="28" max="29" width="7.625" customWidth="1"/>
  </cols>
  <sheetData>
    <row r="1" spans="1:30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0" ht="36" x14ac:dyDescent="0.25">
      <c r="A2" s="1"/>
      <c r="B2" s="5"/>
      <c r="C2" s="133" t="s">
        <v>0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6"/>
      <c r="O2" s="82"/>
      <c r="P2" s="82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4"/>
    </row>
    <row r="3" spans="1:30" ht="14.25" customHeight="1" x14ac:dyDescent="0.25">
      <c r="A3" s="1"/>
      <c r="B3" s="7"/>
      <c r="C3" s="135" t="s">
        <v>47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"/>
      <c r="O3" s="85"/>
      <c r="P3" s="85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4"/>
    </row>
    <row r="4" spans="1:30" ht="14.25" customHeight="1" x14ac:dyDescent="0.25">
      <c r="A4" s="1"/>
      <c r="B4" s="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10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4"/>
    </row>
    <row r="5" spans="1:30" ht="14.25" customHeight="1" x14ac:dyDescent="0.25">
      <c r="A5" s="1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0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0" ht="14.25" customHeight="1" x14ac:dyDescent="0.25">
      <c r="A6" s="1"/>
      <c r="B6" s="7"/>
      <c r="C6" s="11"/>
      <c r="D6" s="12"/>
      <c r="E6" s="12"/>
      <c r="F6" s="136" t="s">
        <v>1</v>
      </c>
      <c r="G6" s="137"/>
      <c r="H6" s="137"/>
      <c r="I6" s="137"/>
      <c r="J6" s="138"/>
      <c r="K6" s="13"/>
      <c r="L6" s="13"/>
      <c r="M6" s="13"/>
      <c r="N6" s="10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ht="14.25" customHeight="1" x14ac:dyDescent="0.25">
      <c r="A7" s="1"/>
      <c r="B7" s="7"/>
      <c r="C7" s="11"/>
      <c r="D7" s="14"/>
      <c r="E7" s="14"/>
      <c r="F7" s="139" t="s">
        <v>2</v>
      </c>
      <c r="G7" s="140"/>
      <c r="H7" s="75"/>
      <c r="I7" s="15" t="s">
        <v>3</v>
      </c>
      <c r="J7" s="74"/>
      <c r="K7" s="13"/>
      <c r="L7" s="13"/>
      <c r="M7" s="13"/>
      <c r="N7" s="10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0" ht="14.25" customHeight="1" x14ac:dyDescent="0.25">
      <c r="A8" s="1"/>
      <c r="B8" s="7"/>
      <c r="C8" s="16" t="s">
        <v>4</v>
      </c>
      <c r="D8" s="17"/>
      <c r="E8" s="17"/>
      <c r="F8" s="18" t="s">
        <v>5</v>
      </c>
      <c r="G8" s="19"/>
      <c r="H8" s="20"/>
      <c r="I8" s="128">
        <f>_xlfn.IFS(H7=0,HLOOKUP(J7,'Assistance Chart'!B2:AF4,2), H7=1,HLOOKUP(J7, 'Assistance Chart'!B6:AF8, 2), H7=2,HLOOKUP(J7, 'Assistance Chart'!B10:AF12, 2))</f>
        <v>0</v>
      </c>
      <c r="J8" s="129"/>
      <c r="K8" s="13"/>
      <c r="L8" s="13"/>
      <c r="M8" s="13"/>
      <c r="N8" s="10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30" ht="14.25" customHeight="1" x14ac:dyDescent="0.25">
      <c r="A9" s="1"/>
      <c r="B9" s="7"/>
      <c r="C9" s="16"/>
      <c r="D9" s="17"/>
      <c r="E9" s="17"/>
      <c r="F9" s="19" t="s">
        <v>6</v>
      </c>
      <c r="G9" s="19"/>
      <c r="H9" s="21"/>
      <c r="I9" s="128">
        <f>_xlfn.IFS(H7=0,HLOOKUP(J7,'Assistance Chart'!B2:AF4,3), H7=1,HLOOKUP(J7, 'Assistance Chart'!B6:AF8, 3), H7=2,HLOOKUP(J7, 'Assistance Chart'!B10:AF12, 3))</f>
        <v>0</v>
      </c>
      <c r="J9" s="129"/>
      <c r="K9" s="13"/>
      <c r="L9" s="13"/>
      <c r="M9" s="13"/>
      <c r="N9" s="1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0" ht="14.25" customHeight="1" x14ac:dyDescent="0.25">
      <c r="A10" s="1"/>
      <c r="B10" s="7"/>
      <c r="C10" s="130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10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4"/>
    </row>
    <row r="11" spans="1:30" ht="14.25" customHeight="1" x14ac:dyDescent="0.25">
      <c r="A11" s="1"/>
      <c r="B11" s="7"/>
      <c r="C11" s="101" t="s">
        <v>7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3"/>
      <c r="N11" s="10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30" ht="15.75" customHeight="1" x14ac:dyDescent="0.25">
      <c r="A12" s="1"/>
      <c r="B12" s="7"/>
      <c r="C12" s="131" t="s">
        <v>8</v>
      </c>
      <c r="D12" s="105"/>
      <c r="E12" s="105"/>
      <c r="F12" s="105"/>
      <c r="G12" s="105"/>
      <c r="H12" s="105"/>
      <c r="I12" s="105"/>
      <c r="J12" s="105"/>
      <c r="K12" s="105"/>
      <c r="L12" s="105"/>
      <c r="M12" s="106"/>
      <c r="N12" s="10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30" ht="15.75" customHeight="1" x14ac:dyDescent="0.25">
      <c r="A13" s="1"/>
      <c r="B13" s="7"/>
      <c r="C13" s="107"/>
      <c r="D13" s="97"/>
      <c r="E13" s="97"/>
      <c r="F13" s="97"/>
      <c r="G13" s="97"/>
      <c r="H13" s="97"/>
      <c r="I13" s="97"/>
      <c r="J13" s="97"/>
      <c r="K13" s="97"/>
      <c r="L13" s="97"/>
      <c r="M13" s="108"/>
      <c r="N13" s="10"/>
      <c r="O13" s="2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30" ht="14.25" customHeight="1" x14ac:dyDescent="0.25">
      <c r="A14" s="1"/>
      <c r="B14" s="7"/>
      <c r="C14" s="132" t="s">
        <v>9</v>
      </c>
      <c r="D14" s="97"/>
      <c r="E14" s="97"/>
      <c r="F14" s="97"/>
      <c r="G14" s="97"/>
      <c r="H14" s="97"/>
      <c r="I14" s="97"/>
      <c r="J14" s="97"/>
      <c r="K14" s="97"/>
      <c r="L14" s="97"/>
      <c r="M14" s="108"/>
      <c r="N14" s="10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30" ht="14.25" customHeight="1" x14ac:dyDescent="0.25">
      <c r="A15" s="1"/>
      <c r="B15" s="7"/>
      <c r="C15" s="125" t="s">
        <v>10</v>
      </c>
      <c r="D15" s="94"/>
      <c r="E15" s="94"/>
      <c r="F15" s="94"/>
      <c r="G15" s="94"/>
      <c r="H15" s="94"/>
      <c r="I15" s="94"/>
      <c r="J15" s="94"/>
      <c r="K15" s="94"/>
      <c r="L15" s="94"/>
      <c r="M15" s="24"/>
      <c r="N15" s="1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30" ht="14.25" customHeight="1" x14ac:dyDescent="0.25">
      <c r="A16" s="1"/>
      <c r="B16" s="7"/>
      <c r="C16" s="25"/>
      <c r="D16" s="126" t="s">
        <v>11</v>
      </c>
      <c r="E16" s="97"/>
      <c r="F16" s="126" t="s">
        <v>12</v>
      </c>
      <c r="G16" s="97"/>
      <c r="H16" s="26" t="s">
        <v>13</v>
      </c>
      <c r="I16" s="26" t="s">
        <v>14</v>
      </c>
      <c r="J16" s="26" t="s">
        <v>15</v>
      </c>
      <c r="K16" s="26" t="s">
        <v>16</v>
      </c>
      <c r="L16" s="27"/>
      <c r="M16" s="28"/>
      <c r="N16" s="1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14.25" customHeight="1" x14ac:dyDescent="0.25">
      <c r="A17" s="1"/>
      <c r="B17" s="7"/>
      <c r="C17" s="70" t="s">
        <v>17</v>
      </c>
      <c r="D17" s="127"/>
      <c r="E17" s="124"/>
      <c r="F17" s="127"/>
      <c r="G17" s="124"/>
      <c r="H17" s="76"/>
      <c r="I17" s="76"/>
      <c r="J17" s="76"/>
      <c r="K17" s="76"/>
      <c r="L17" s="22"/>
      <c r="M17" s="30"/>
      <c r="N17" s="10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14.25" customHeight="1" x14ac:dyDescent="0.25">
      <c r="A18" s="1"/>
      <c r="B18" s="7"/>
      <c r="C18" s="70" t="s">
        <v>44</v>
      </c>
      <c r="D18" s="114" t="str">
        <f>IF(D17&lt;&gt;"", 90, "")</f>
        <v/>
      </c>
      <c r="E18" s="115"/>
      <c r="F18" s="114" t="str">
        <f>IF(F17&lt;&gt;"", 90, "")</f>
        <v/>
      </c>
      <c r="G18" s="115"/>
      <c r="H18" s="32" t="str">
        <f t="shared" ref="H18:K18" si="0">IF(H17&lt;&gt;"", 90, "")</f>
        <v/>
      </c>
      <c r="I18" s="32" t="str">
        <f t="shared" si="0"/>
        <v/>
      </c>
      <c r="J18" s="32" t="str">
        <f t="shared" si="0"/>
        <v/>
      </c>
      <c r="K18" s="32" t="str">
        <f t="shared" si="0"/>
        <v/>
      </c>
      <c r="L18" s="33" t="s">
        <v>18</v>
      </c>
      <c r="M18" s="30"/>
      <c r="N18" s="1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5.75" customHeight="1" x14ac:dyDescent="0.25">
      <c r="A19" s="1"/>
      <c r="B19" s="7"/>
      <c r="C19" s="34" t="s">
        <v>19</v>
      </c>
      <c r="D19" s="116" t="str">
        <f>IF(OR(ISBLANK(D17),ISBLANK(D18)),"",SUM(D17-D18))</f>
        <v/>
      </c>
      <c r="E19" s="117"/>
      <c r="F19" s="116" t="str">
        <f>IF(OR(ISBLANK(F17),ISBLANK(F18)),"",SUM(F17-F18))</f>
        <v/>
      </c>
      <c r="G19" s="117"/>
      <c r="H19" s="71" t="str">
        <f>IF(OR(ISBLANK(H17),ISBLANK(H18)),"",SUM(H17-H18))</f>
        <v/>
      </c>
      <c r="I19" s="71" t="str">
        <f t="shared" ref="I19:K19" si="1">IF(OR(ISBLANK(I17),ISBLANK(I18)),"",SUM(I17-I18))</f>
        <v/>
      </c>
      <c r="J19" s="71" t="str">
        <f t="shared" si="1"/>
        <v/>
      </c>
      <c r="K19" s="71" t="str">
        <f t="shared" si="1"/>
        <v/>
      </c>
      <c r="L19" s="72">
        <f>SUM(D19:K19)</f>
        <v>0</v>
      </c>
      <c r="M19" s="30"/>
      <c r="N19" s="10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14.25" customHeight="1" x14ac:dyDescent="0.25">
      <c r="A20" s="1"/>
      <c r="B20" s="7"/>
      <c r="C20" s="118"/>
      <c r="D20" s="97"/>
      <c r="E20" s="97"/>
      <c r="F20" s="97"/>
      <c r="G20" s="97"/>
      <c r="H20" s="97"/>
      <c r="I20" s="97"/>
      <c r="J20" s="97"/>
      <c r="K20" s="97"/>
      <c r="L20" s="97"/>
      <c r="M20" s="30"/>
      <c r="N20" s="10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14.25" customHeight="1" x14ac:dyDescent="0.25">
      <c r="A21" s="1"/>
      <c r="B21" s="7"/>
      <c r="C21" s="119" t="s">
        <v>20</v>
      </c>
      <c r="D21" s="97"/>
      <c r="E21" s="97"/>
      <c r="F21" s="97"/>
      <c r="G21" s="97"/>
      <c r="H21" s="97"/>
      <c r="I21" s="97"/>
      <c r="J21" s="97"/>
      <c r="K21" s="97"/>
      <c r="L21" s="97"/>
      <c r="M21" s="30"/>
      <c r="N21" s="1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14.25" customHeight="1" x14ac:dyDescent="0.25">
      <c r="A22" s="1"/>
      <c r="B22" s="7"/>
      <c r="C22" s="38"/>
      <c r="D22" s="96" t="s">
        <v>11</v>
      </c>
      <c r="E22" s="97"/>
      <c r="F22" s="96" t="s">
        <v>12</v>
      </c>
      <c r="G22" s="97"/>
      <c r="H22" s="39" t="s">
        <v>13</v>
      </c>
      <c r="I22" s="39" t="s">
        <v>14</v>
      </c>
      <c r="J22" s="39" t="s">
        <v>15</v>
      </c>
      <c r="K22" s="39" t="s">
        <v>16</v>
      </c>
      <c r="L22" s="33" t="s">
        <v>18</v>
      </c>
      <c r="M22" s="30"/>
      <c r="N22" s="1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14.25" customHeight="1" x14ac:dyDescent="0.25">
      <c r="A23" s="1"/>
      <c r="B23" s="7"/>
      <c r="C23" s="29" t="s">
        <v>21</v>
      </c>
      <c r="D23" s="123"/>
      <c r="E23" s="124"/>
      <c r="F23" s="123"/>
      <c r="G23" s="124"/>
      <c r="H23" s="77"/>
      <c r="I23" s="77"/>
      <c r="J23" s="77"/>
      <c r="K23" s="77"/>
      <c r="L23" s="40">
        <f>SUM(D23:K23)</f>
        <v>0</v>
      </c>
      <c r="M23" s="30"/>
      <c r="N23" s="10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4"/>
    </row>
    <row r="24" spans="1:29" ht="16.5" customHeight="1" x14ac:dyDescent="0.25">
      <c r="A24" s="1"/>
      <c r="B24" s="7"/>
      <c r="C24" s="118"/>
      <c r="D24" s="97"/>
      <c r="E24" s="97"/>
      <c r="F24" s="97"/>
      <c r="G24" s="97"/>
      <c r="H24" s="97"/>
      <c r="I24" s="97"/>
      <c r="J24" s="97"/>
      <c r="K24" s="97"/>
      <c r="L24" s="97"/>
      <c r="M24" s="30"/>
      <c r="N24" s="10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4"/>
    </row>
    <row r="25" spans="1:29" ht="14.25" customHeight="1" x14ac:dyDescent="0.25">
      <c r="A25" s="1"/>
      <c r="B25" s="7"/>
      <c r="C25" s="119" t="s">
        <v>22</v>
      </c>
      <c r="D25" s="97"/>
      <c r="E25" s="97"/>
      <c r="F25" s="97"/>
      <c r="G25" s="97"/>
      <c r="H25" s="97"/>
      <c r="I25" s="97"/>
      <c r="J25" s="97"/>
      <c r="K25" s="97"/>
      <c r="L25" s="97"/>
      <c r="M25" s="30"/>
      <c r="N25" s="10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4"/>
    </row>
    <row r="26" spans="1:29" ht="26.25" customHeight="1" x14ac:dyDescent="0.25">
      <c r="A26" s="1"/>
      <c r="B26" s="7"/>
      <c r="C26" s="87" t="s">
        <v>23</v>
      </c>
      <c r="D26" s="88"/>
      <c r="E26" s="89">
        <f>SUM(L19)</f>
        <v>0</v>
      </c>
      <c r="F26" s="88"/>
      <c r="G26" s="22"/>
      <c r="I26" s="120" t="s">
        <v>24</v>
      </c>
      <c r="J26" s="121"/>
      <c r="K26" s="121"/>
      <c r="L26" s="122"/>
      <c r="M26" s="30"/>
      <c r="N26" s="10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4"/>
    </row>
    <row r="27" spans="1:29" ht="25.5" customHeight="1" thickBot="1" x14ac:dyDescent="0.3">
      <c r="A27" s="1"/>
      <c r="B27" s="7"/>
      <c r="C27" s="87" t="s">
        <v>25</v>
      </c>
      <c r="D27" s="88"/>
      <c r="E27" s="89">
        <f>SUM(L23)</f>
        <v>0</v>
      </c>
      <c r="F27" s="88"/>
      <c r="G27" s="22"/>
      <c r="I27" s="90" t="str">
        <f>IF(E28&lt;E29, "YES! Go to Step 2", "No! They are Ineligible")</f>
        <v>No! They are Ineligible</v>
      </c>
      <c r="J27" s="91"/>
      <c r="K27" s="91"/>
      <c r="L27" s="92"/>
      <c r="M27" s="30"/>
      <c r="N27" s="10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4"/>
    </row>
    <row r="28" spans="1:29" ht="23.25" customHeight="1" thickTop="1" x14ac:dyDescent="0.25">
      <c r="A28" s="1"/>
      <c r="B28" s="7"/>
      <c r="C28" s="99" t="s">
        <v>26</v>
      </c>
      <c r="D28" s="88"/>
      <c r="E28" s="100">
        <f>SUM(E26:F27)</f>
        <v>0</v>
      </c>
      <c r="F28" s="88"/>
      <c r="G28" s="22"/>
      <c r="H28" s="110" t="s">
        <v>46</v>
      </c>
      <c r="I28" s="110"/>
      <c r="J28" s="110"/>
      <c r="K28" s="110"/>
      <c r="L28" s="110"/>
      <c r="M28" s="111"/>
      <c r="N28" s="10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6.5" customHeight="1" x14ac:dyDescent="0.25">
      <c r="A29" s="1"/>
      <c r="B29" s="7"/>
      <c r="C29" s="99" t="s">
        <v>5</v>
      </c>
      <c r="D29" s="88"/>
      <c r="E29" s="100">
        <f>SUM(I8)</f>
        <v>0</v>
      </c>
      <c r="F29" s="88"/>
      <c r="G29" s="41"/>
      <c r="H29" s="110"/>
      <c r="I29" s="110"/>
      <c r="J29" s="110"/>
      <c r="K29" s="110"/>
      <c r="L29" s="110"/>
      <c r="M29" s="111"/>
      <c r="N29" s="42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4.25" customHeight="1" thickBot="1" x14ac:dyDescent="0.3">
      <c r="A30" s="1"/>
      <c r="B30" s="7"/>
      <c r="C30" s="43"/>
      <c r="D30" s="44"/>
      <c r="E30" s="44"/>
      <c r="F30" s="44"/>
      <c r="G30" s="44"/>
      <c r="H30" s="112"/>
      <c r="I30" s="112"/>
      <c r="J30" s="112"/>
      <c r="K30" s="112"/>
      <c r="L30" s="112"/>
      <c r="M30" s="113"/>
      <c r="N30" s="10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22"/>
    </row>
    <row r="31" spans="1:29" ht="14.25" customHeight="1" thickTop="1" thickBot="1" x14ac:dyDescent="0.3">
      <c r="A31" s="1"/>
      <c r="B31" s="7"/>
      <c r="C31" s="13"/>
      <c r="D31" s="13"/>
      <c r="E31" s="13"/>
      <c r="F31" s="13"/>
      <c r="G31" s="13"/>
      <c r="H31" s="13"/>
      <c r="I31" s="11"/>
      <c r="J31" s="11"/>
      <c r="K31" s="11"/>
      <c r="L31" s="11"/>
      <c r="M31" s="11"/>
      <c r="N31" s="10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4.25" customHeight="1" x14ac:dyDescent="0.25">
      <c r="A32" s="1"/>
      <c r="B32" s="7"/>
      <c r="C32" s="101" t="s">
        <v>27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3"/>
      <c r="N32" s="10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5.75" customHeight="1" x14ac:dyDescent="0.25">
      <c r="A33" s="1"/>
      <c r="B33" s="7"/>
      <c r="C33" s="104" t="s">
        <v>28</v>
      </c>
      <c r="D33" s="105"/>
      <c r="E33" s="105"/>
      <c r="F33" s="105"/>
      <c r="G33" s="105"/>
      <c r="H33" s="105"/>
      <c r="I33" s="105"/>
      <c r="J33" s="105"/>
      <c r="K33" s="105"/>
      <c r="L33" s="105"/>
      <c r="M33" s="106"/>
      <c r="N33" s="46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5.75" customHeight="1" x14ac:dyDescent="0.25">
      <c r="A34" s="1"/>
      <c r="B34" s="7"/>
      <c r="C34" s="107"/>
      <c r="D34" s="97"/>
      <c r="E34" s="97"/>
      <c r="F34" s="97"/>
      <c r="G34" s="97"/>
      <c r="H34" s="97"/>
      <c r="I34" s="97"/>
      <c r="J34" s="97"/>
      <c r="K34" s="97"/>
      <c r="L34" s="97"/>
      <c r="M34" s="108"/>
      <c r="N34" s="46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4.25" customHeight="1" x14ac:dyDescent="0.25">
      <c r="A35" s="1"/>
      <c r="B35" s="7"/>
      <c r="C35" s="109" t="s">
        <v>29</v>
      </c>
      <c r="D35" s="97"/>
      <c r="E35" s="97"/>
      <c r="F35" s="97"/>
      <c r="G35" s="97"/>
      <c r="H35" s="97"/>
      <c r="I35" s="97"/>
      <c r="J35" s="97"/>
      <c r="K35" s="97"/>
      <c r="L35" s="97"/>
      <c r="M35" s="108"/>
      <c r="N35" s="10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4.25" customHeight="1" x14ac:dyDescent="0.25">
      <c r="A36" s="1"/>
      <c r="B36" s="7"/>
      <c r="C36" s="93" t="s">
        <v>30</v>
      </c>
      <c r="D36" s="94"/>
      <c r="E36" s="94"/>
      <c r="F36" s="94"/>
      <c r="G36" s="94"/>
      <c r="H36" s="94"/>
      <c r="I36" s="94"/>
      <c r="J36" s="94"/>
      <c r="K36" s="94"/>
      <c r="L36" s="94"/>
      <c r="M36" s="95"/>
      <c r="N36" s="10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4.25" customHeight="1" x14ac:dyDescent="0.25">
      <c r="A37" s="1"/>
      <c r="B37" s="7"/>
      <c r="C37" s="47"/>
      <c r="D37" s="96" t="s">
        <v>11</v>
      </c>
      <c r="E37" s="97"/>
      <c r="F37" s="98" t="s">
        <v>12</v>
      </c>
      <c r="G37" s="97"/>
      <c r="H37" s="39" t="s">
        <v>13</v>
      </c>
      <c r="I37" s="39" t="s">
        <v>14</v>
      </c>
      <c r="J37" s="39" t="s">
        <v>15</v>
      </c>
      <c r="K37" s="39" t="s">
        <v>16</v>
      </c>
      <c r="L37" s="22"/>
      <c r="M37" s="48"/>
      <c r="N37" s="10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4.25" customHeight="1" x14ac:dyDescent="0.25">
      <c r="A38" s="1"/>
      <c r="B38" s="7"/>
      <c r="C38" s="31" t="s">
        <v>31</v>
      </c>
      <c r="D38" s="127"/>
      <c r="E38" s="141"/>
      <c r="F38" s="127"/>
      <c r="G38" s="124"/>
      <c r="H38" s="81"/>
      <c r="I38" s="81"/>
      <c r="J38" s="81"/>
      <c r="K38" s="78"/>
      <c r="L38" s="22"/>
      <c r="M38" s="48"/>
      <c r="N38" s="1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4.25" customHeight="1" x14ac:dyDescent="0.25">
      <c r="A39" s="1"/>
      <c r="B39" s="7"/>
      <c r="C39" s="31" t="s">
        <v>32</v>
      </c>
      <c r="D39" s="114" t="str">
        <f>IF(D38&lt;&gt;"", SUM(D38*0.67), "")</f>
        <v/>
      </c>
      <c r="E39" s="115"/>
      <c r="F39" s="114" t="str">
        <f>IF(F38&lt;&gt;"", SUM(F38*0.67), "")</f>
        <v/>
      </c>
      <c r="G39" s="115"/>
      <c r="H39" s="35" t="str">
        <f t="shared" ref="H39:K39" si="2">IF(H38&lt;&gt;"", SUM(H38*0.67), "")</f>
        <v/>
      </c>
      <c r="I39" s="35" t="str">
        <f t="shared" si="2"/>
        <v/>
      </c>
      <c r="J39" s="35" t="str">
        <f t="shared" si="2"/>
        <v/>
      </c>
      <c r="K39" s="36" t="str">
        <f t="shared" si="2"/>
        <v/>
      </c>
      <c r="L39" s="33" t="s">
        <v>18</v>
      </c>
      <c r="M39" s="48"/>
      <c r="N39" s="10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4.25" customHeight="1" x14ac:dyDescent="0.25">
      <c r="A40" s="1"/>
      <c r="B40" s="7"/>
      <c r="C40" s="49" t="s">
        <v>19</v>
      </c>
      <c r="D40" s="116" t="str">
        <f>IF(OR(ISBLANK(D38),ISBLANK(D39)),"",SUM(D38-D39))</f>
        <v/>
      </c>
      <c r="E40" s="117"/>
      <c r="F40" s="116" t="str">
        <f>IF(OR(ISBLANK(F38),ISBLANK(F39)),"",SUM(F38-F39))</f>
        <v/>
      </c>
      <c r="G40" s="117"/>
      <c r="H40" s="71" t="str">
        <f>IF(OR(ISBLANK(H38),ISBLANK(H39)),"",SUM(H38-H39))</f>
        <v/>
      </c>
      <c r="I40" s="71" t="str">
        <f t="shared" ref="I40" si="3">IF(OR(ISBLANK(I38),ISBLANK(I39)),"",SUM(I38-I39))</f>
        <v/>
      </c>
      <c r="J40" s="71" t="str">
        <f t="shared" ref="J40" si="4">IF(OR(ISBLANK(J38),ISBLANK(J39)),"",SUM(J38-J39))</f>
        <v/>
      </c>
      <c r="K40" s="71" t="str">
        <f t="shared" ref="K40" si="5">IF(OR(ISBLANK(K38),ISBLANK(K39)),"",SUM(K38-K39))</f>
        <v/>
      </c>
      <c r="L40" s="37">
        <f>SUM(D40:K40)</f>
        <v>0</v>
      </c>
      <c r="M40" s="48"/>
      <c r="N40" s="10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4.25" customHeight="1" x14ac:dyDescent="0.25">
      <c r="A41" s="1"/>
      <c r="B41" s="7"/>
      <c r="C41" s="118"/>
      <c r="D41" s="97"/>
      <c r="E41" s="97"/>
      <c r="F41" s="97"/>
      <c r="G41" s="97"/>
      <c r="H41" s="97"/>
      <c r="I41" s="97"/>
      <c r="J41" s="97"/>
      <c r="K41" s="97"/>
      <c r="L41" s="97"/>
      <c r="M41" s="30"/>
      <c r="N41" s="10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4.25" customHeight="1" x14ac:dyDescent="0.25">
      <c r="A42" s="1"/>
      <c r="B42" s="7"/>
      <c r="C42" s="119" t="s">
        <v>33</v>
      </c>
      <c r="D42" s="97"/>
      <c r="E42" s="97"/>
      <c r="F42" s="97"/>
      <c r="G42" s="97"/>
      <c r="H42" s="97"/>
      <c r="I42" s="97"/>
      <c r="J42" s="97"/>
      <c r="K42" s="97"/>
      <c r="L42" s="97"/>
      <c r="M42" s="30"/>
      <c r="N42" s="10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4.25" customHeight="1" x14ac:dyDescent="0.25">
      <c r="A43" s="1"/>
      <c r="B43" s="7"/>
      <c r="C43" s="38"/>
      <c r="D43" s="96" t="s">
        <v>11</v>
      </c>
      <c r="E43" s="97"/>
      <c r="F43" s="96" t="s">
        <v>12</v>
      </c>
      <c r="G43" s="97"/>
      <c r="H43" s="39" t="s">
        <v>13</v>
      </c>
      <c r="I43" s="39" t="s">
        <v>14</v>
      </c>
      <c r="J43" s="39" t="s">
        <v>15</v>
      </c>
      <c r="K43" s="39" t="s">
        <v>16</v>
      </c>
      <c r="L43" s="33" t="s">
        <v>18</v>
      </c>
      <c r="M43" s="30"/>
      <c r="N43" s="10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4.25" customHeight="1" x14ac:dyDescent="0.25">
      <c r="A44" s="1"/>
      <c r="B44" s="7"/>
      <c r="C44" s="29" t="s">
        <v>21</v>
      </c>
      <c r="D44" s="127"/>
      <c r="E44" s="124"/>
      <c r="F44" s="127"/>
      <c r="G44" s="124"/>
      <c r="H44" s="79"/>
      <c r="I44" s="79"/>
      <c r="J44" s="79"/>
      <c r="K44" s="80"/>
      <c r="L44" s="37">
        <f>SUM(D44:K44)</f>
        <v>0</v>
      </c>
      <c r="M44" s="30"/>
      <c r="N44" s="10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4.25" customHeight="1" x14ac:dyDescent="0.25">
      <c r="A45" s="1"/>
      <c r="B45" s="7"/>
      <c r="C45" s="50"/>
      <c r="D45" s="51"/>
      <c r="E45" s="51"/>
      <c r="F45" s="51"/>
      <c r="G45" s="51"/>
      <c r="H45" s="51"/>
      <c r="I45" s="51"/>
      <c r="J45" s="51"/>
      <c r="K45" s="51"/>
      <c r="L45" s="51"/>
      <c r="M45" s="30"/>
      <c r="N45" s="10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4.25" customHeight="1" x14ac:dyDescent="0.25">
      <c r="A46" s="1"/>
      <c r="B46" s="7"/>
      <c r="C46" s="148" t="s">
        <v>34</v>
      </c>
      <c r="D46" s="97"/>
      <c r="E46" s="97"/>
      <c r="F46" s="97"/>
      <c r="G46" s="97"/>
      <c r="H46" s="97"/>
      <c r="I46" s="97"/>
      <c r="J46" s="97"/>
      <c r="K46" s="97"/>
      <c r="L46" s="97"/>
      <c r="M46" s="30"/>
      <c r="N46" s="10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24.75" customHeight="1" x14ac:dyDescent="0.25">
      <c r="A47" s="1"/>
      <c r="B47" s="7"/>
      <c r="C47" s="87" t="s">
        <v>23</v>
      </c>
      <c r="D47" s="88"/>
      <c r="E47" s="89">
        <f>SUM(L40)</f>
        <v>0</v>
      </c>
      <c r="F47" s="88"/>
      <c r="G47" s="22"/>
      <c r="H47" s="149" t="s">
        <v>45</v>
      </c>
      <c r="I47" s="150"/>
      <c r="J47" s="73">
        <f>SUM(I9)</f>
        <v>0</v>
      </c>
      <c r="K47" s="53"/>
      <c r="L47" s="22"/>
      <c r="M47" s="30"/>
      <c r="N47" s="10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24.75" customHeight="1" x14ac:dyDescent="0.25">
      <c r="A48" s="1"/>
      <c r="B48" s="7"/>
      <c r="C48" s="151" t="s">
        <v>35</v>
      </c>
      <c r="D48" s="94"/>
      <c r="E48" s="152">
        <f>SUM(L44)</f>
        <v>0</v>
      </c>
      <c r="F48" s="153"/>
      <c r="G48" s="22"/>
      <c r="H48" s="154" t="s">
        <v>36</v>
      </c>
      <c r="I48" s="88"/>
      <c r="J48" s="52">
        <f>SUM(E49)</f>
        <v>0</v>
      </c>
      <c r="K48" s="22"/>
      <c r="L48" s="22"/>
      <c r="M48" s="30"/>
      <c r="N48" s="42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22"/>
    </row>
    <row r="49" spans="1:29" ht="24.75" customHeight="1" x14ac:dyDescent="0.25">
      <c r="A49" s="1"/>
      <c r="B49" s="7"/>
      <c r="C49" s="87" t="s">
        <v>37</v>
      </c>
      <c r="D49" s="88"/>
      <c r="E49" s="143">
        <f>SUM(E47:F48)</f>
        <v>0</v>
      </c>
      <c r="F49" s="88"/>
      <c r="G49" s="22"/>
      <c r="K49" s="22"/>
      <c r="L49" s="22"/>
      <c r="M49" s="30"/>
      <c r="N49" s="42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22"/>
    </row>
    <row r="50" spans="1:29" ht="14.25" customHeight="1" x14ac:dyDescent="0.25">
      <c r="A50" s="1"/>
      <c r="B50" s="7"/>
      <c r="C50" s="38"/>
      <c r="D50" s="22"/>
      <c r="E50" s="22"/>
      <c r="F50" s="22"/>
      <c r="G50" s="22"/>
      <c r="H50" s="22"/>
      <c r="I50" s="22"/>
      <c r="J50" s="22"/>
      <c r="K50" s="22"/>
      <c r="L50" s="22"/>
      <c r="M50" s="30"/>
      <c r="N50" s="42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22"/>
    </row>
    <row r="51" spans="1:29" ht="27.75" customHeight="1" x14ac:dyDescent="0.35">
      <c r="A51" s="1"/>
      <c r="B51" s="7"/>
      <c r="C51" s="38"/>
      <c r="D51" s="144" t="s">
        <v>38</v>
      </c>
      <c r="E51" s="145"/>
      <c r="F51" s="145"/>
      <c r="G51" s="145"/>
      <c r="H51" s="146"/>
      <c r="I51" s="147">
        <f>ROUNDDOWN(J47-J48,0)</f>
        <v>0</v>
      </c>
      <c r="J51" s="146"/>
      <c r="L51" s="22"/>
      <c r="M51" s="30"/>
      <c r="N51" s="42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22"/>
    </row>
    <row r="52" spans="1:29" ht="14.25" customHeight="1" x14ac:dyDescent="0.25">
      <c r="A52" s="1"/>
      <c r="B52" s="7"/>
      <c r="C52" s="43"/>
      <c r="D52" s="44"/>
      <c r="E52" s="44"/>
      <c r="F52" s="44"/>
      <c r="G52" s="45"/>
      <c r="H52" s="44"/>
      <c r="I52" s="44"/>
      <c r="J52" s="44"/>
      <c r="K52" s="44"/>
      <c r="L52" s="44"/>
      <c r="M52" s="54"/>
      <c r="N52" s="42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22"/>
    </row>
    <row r="53" spans="1:29" ht="24" customHeight="1" thickTop="1" x14ac:dyDescent="0.25">
      <c r="A53" s="1"/>
      <c r="B53" s="55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7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4.25" customHeight="1" x14ac:dyDescent="0.25">
      <c r="A54" s="58"/>
      <c r="B54" s="58"/>
      <c r="C54" s="4"/>
      <c r="D54" s="4"/>
      <c r="E54" s="4"/>
      <c r="F54" s="4"/>
      <c r="G54" s="4"/>
      <c r="H54" s="142" t="s">
        <v>48</v>
      </c>
      <c r="I54" s="142"/>
      <c r="J54" s="142"/>
      <c r="K54" s="142"/>
      <c r="L54" s="142"/>
      <c r="M54" s="142"/>
      <c r="N54" s="142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4.25" customHeight="1" x14ac:dyDescent="0.25">
      <c r="A55" s="58"/>
      <c r="B55" s="5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4.25" customHeight="1" x14ac:dyDescent="0.25">
      <c r="A56" s="58"/>
      <c r="B56" s="5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4.25" customHeight="1" x14ac:dyDescent="0.25">
      <c r="A57" s="58"/>
      <c r="B57" s="5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4.25" customHeight="1" x14ac:dyDescent="0.25">
      <c r="A58" s="58"/>
      <c r="B58" s="5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4.25" customHeight="1" x14ac:dyDescent="0.25">
      <c r="A59" s="58"/>
      <c r="B59" s="5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4.25" customHeight="1" x14ac:dyDescent="0.25">
      <c r="A60" s="58"/>
      <c r="B60" s="5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4.25" customHeight="1" x14ac:dyDescent="0.25">
      <c r="A61" s="58"/>
      <c r="B61" s="58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4.25" customHeight="1" x14ac:dyDescent="0.25">
      <c r="A62" s="58"/>
      <c r="B62" s="5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4.25" customHeight="1" x14ac:dyDescent="0.25">
      <c r="A63" s="58"/>
      <c r="B63" s="58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4.25" customHeight="1" x14ac:dyDescent="0.25">
      <c r="A64" s="58"/>
      <c r="B64" s="5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4.25" customHeight="1" x14ac:dyDescent="0.25">
      <c r="A65" s="58"/>
      <c r="B65" s="58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4.25" customHeight="1" x14ac:dyDescent="0.25">
      <c r="A66" s="58"/>
      <c r="B66" s="58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4.25" customHeight="1" x14ac:dyDescent="0.25">
      <c r="A67" s="58"/>
      <c r="B67" s="58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4.25" customHeight="1" x14ac:dyDescent="0.25">
      <c r="A68" s="58"/>
      <c r="B68" s="58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4.25" customHeight="1" x14ac:dyDescent="0.25">
      <c r="A69" s="58"/>
      <c r="B69" s="58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4.25" customHeight="1" x14ac:dyDescent="0.25">
      <c r="A70" s="58"/>
      <c r="B70" s="5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4.25" customHeight="1" x14ac:dyDescent="0.25">
      <c r="A71" s="58"/>
      <c r="B71" s="5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4.25" customHeight="1" x14ac:dyDescent="0.25">
      <c r="A72" s="58"/>
      <c r="B72" s="5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4.25" customHeight="1" x14ac:dyDescent="0.25">
      <c r="A73" s="58"/>
      <c r="B73" s="5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4.25" customHeight="1" x14ac:dyDescent="0.25">
      <c r="A74" s="58"/>
      <c r="B74" s="5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4.25" customHeight="1" x14ac:dyDescent="0.25">
      <c r="A75" s="58"/>
      <c r="B75" s="5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4.25" customHeight="1" x14ac:dyDescent="0.25">
      <c r="A76" s="58"/>
      <c r="B76" s="5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4.25" customHeight="1" x14ac:dyDescent="0.25">
      <c r="A77" s="58"/>
      <c r="B77" s="5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4.25" customHeight="1" x14ac:dyDescent="0.25">
      <c r="A78" s="58"/>
      <c r="B78" s="5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4.25" customHeight="1" x14ac:dyDescent="0.25">
      <c r="A79" s="58"/>
      <c r="B79" s="5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4.25" customHeight="1" x14ac:dyDescent="0.25">
      <c r="A80" s="58"/>
      <c r="B80" s="5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4.25" customHeight="1" x14ac:dyDescent="0.25">
      <c r="A81" s="58"/>
      <c r="B81" s="5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4.25" customHeight="1" x14ac:dyDescent="0.25">
      <c r="A82" s="58"/>
      <c r="B82" s="5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4.25" customHeight="1" x14ac:dyDescent="0.25">
      <c r="A83" s="58"/>
      <c r="B83" s="5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4.25" customHeight="1" x14ac:dyDescent="0.25">
      <c r="A84" s="58"/>
      <c r="B84" s="5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4.25" customHeight="1" x14ac:dyDescent="0.25">
      <c r="A85" s="58"/>
      <c r="B85" s="5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4.25" customHeight="1" x14ac:dyDescent="0.25">
      <c r="A86" s="58"/>
      <c r="B86" s="5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4.25" customHeight="1" x14ac:dyDescent="0.25">
      <c r="A87" s="58"/>
      <c r="B87" s="5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4.25" customHeight="1" x14ac:dyDescent="0.25">
      <c r="A88" s="58"/>
      <c r="B88" s="5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4.25" customHeight="1" x14ac:dyDescent="0.25">
      <c r="A89" s="58"/>
      <c r="B89" s="5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4.25" customHeight="1" x14ac:dyDescent="0.25">
      <c r="A90" s="58"/>
      <c r="B90" s="5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4.25" customHeight="1" x14ac:dyDescent="0.25">
      <c r="A91" s="58"/>
      <c r="B91" s="5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4.25" customHeight="1" x14ac:dyDescent="0.25">
      <c r="A92" s="58"/>
      <c r="B92" s="5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4.25" customHeight="1" x14ac:dyDescent="0.25">
      <c r="A93" s="58"/>
      <c r="B93" s="5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4.25" customHeight="1" x14ac:dyDescent="0.25">
      <c r="A94" s="58"/>
      <c r="B94" s="5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4.25" customHeight="1" x14ac:dyDescent="0.25">
      <c r="A95" s="58"/>
      <c r="B95" s="5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4.25" customHeight="1" x14ac:dyDescent="0.25">
      <c r="A96" s="58"/>
      <c r="B96" s="5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4.25" customHeight="1" x14ac:dyDescent="0.25">
      <c r="A97" s="58"/>
      <c r="B97" s="5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4.25" customHeight="1" x14ac:dyDescent="0.25">
      <c r="A98" s="58"/>
      <c r="B98" s="5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4.25" customHeight="1" x14ac:dyDescent="0.25">
      <c r="A99" s="58"/>
      <c r="B99" s="5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4.25" customHeight="1" x14ac:dyDescent="0.25">
      <c r="A100" s="58"/>
      <c r="B100" s="5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4.25" customHeight="1" x14ac:dyDescent="0.25">
      <c r="A101" s="58"/>
      <c r="B101" s="5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4.25" customHeight="1" x14ac:dyDescent="0.25">
      <c r="A102" s="58"/>
      <c r="B102" s="5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4.25" customHeight="1" x14ac:dyDescent="0.25">
      <c r="A103" s="58"/>
      <c r="B103" s="58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4.25" customHeight="1" x14ac:dyDescent="0.25">
      <c r="A104" s="58"/>
      <c r="B104" s="58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4.25" customHeight="1" x14ac:dyDescent="0.25">
      <c r="A105" s="58"/>
      <c r="B105" s="58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4.25" customHeight="1" x14ac:dyDescent="0.25">
      <c r="A106" s="58"/>
      <c r="B106" s="58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4.25" customHeight="1" x14ac:dyDescent="0.25">
      <c r="A107" s="58"/>
      <c r="B107" s="58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4.25" customHeight="1" x14ac:dyDescent="0.25">
      <c r="A108" s="58"/>
      <c r="B108" s="58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4.25" customHeight="1" x14ac:dyDescent="0.25">
      <c r="A109" s="58"/>
      <c r="B109" s="58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4.25" customHeight="1" x14ac:dyDescent="0.25">
      <c r="A110" s="58"/>
      <c r="B110" s="58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4.25" customHeight="1" x14ac:dyDescent="0.25">
      <c r="A111" s="58"/>
      <c r="B111" s="5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4.25" customHeight="1" x14ac:dyDescent="0.25">
      <c r="A112" s="58"/>
      <c r="B112" s="58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4.25" customHeight="1" x14ac:dyDescent="0.25">
      <c r="A113" s="58"/>
      <c r="B113" s="58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4.25" customHeight="1" x14ac:dyDescent="0.25">
      <c r="A114" s="58"/>
      <c r="B114" s="5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4.25" customHeight="1" x14ac:dyDescent="0.25">
      <c r="A115" s="58"/>
      <c r="B115" s="5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4.25" customHeight="1" x14ac:dyDescent="0.25">
      <c r="A116" s="58"/>
      <c r="B116" s="5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4.25" customHeight="1" x14ac:dyDescent="0.25">
      <c r="A117" s="58"/>
      <c r="B117" s="5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4.25" customHeight="1" x14ac:dyDescent="0.25">
      <c r="A118" s="58"/>
      <c r="B118" s="5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4.25" customHeight="1" x14ac:dyDescent="0.25">
      <c r="A119" s="58"/>
      <c r="B119" s="5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4.25" customHeight="1" x14ac:dyDescent="0.25">
      <c r="A120" s="58"/>
      <c r="B120" s="5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4.25" customHeight="1" x14ac:dyDescent="0.25">
      <c r="A121" s="58"/>
      <c r="B121" s="5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4.25" customHeight="1" x14ac:dyDescent="0.25">
      <c r="A122" s="58"/>
      <c r="B122" s="5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4.25" customHeight="1" x14ac:dyDescent="0.25">
      <c r="A123" s="58"/>
      <c r="B123" s="5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4.25" customHeight="1" x14ac:dyDescent="0.25">
      <c r="A124" s="58"/>
      <c r="B124" s="5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4.25" customHeight="1" x14ac:dyDescent="0.25">
      <c r="A125" s="58"/>
      <c r="B125" s="5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4.25" customHeight="1" x14ac:dyDescent="0.25">
      <c r="A126" s="58"/>
      <c r="B126" s="5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4.25" customHeight="1" x14ac:dyDescent="0.25">
      <c r="A127" s="58"/>
      <c r="B127" s="5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4.25" customHeight="1" x14ac:dyDescent="0.25">
      <c r="A128" s="58"/>
      <c r="B128" s="5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4.25" customHeight="1" x14ac:dyDescent="0.25">
      <c r="A129" s="58"/>
      <c r="B129" s="5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4.25" customHeight="1" x14ac:dyDescent="0.25">
      <c r="A130" s="58"/>
      <c r="B130" s="5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4.25" customHeight="1" x14ac:dyDescent="0.25">
      <c r="A131" s="58"/>
      <c r="B131" s="5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4.25" customHeight="1" x14ac:dyDescent="0.25">
      <c r="A132" s="58"/>
      <c r="B132" s="5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4.25" customHeight="1" x14ac:dyDescent="0.25">
      <c r="A133" s="58"/>
      <c r="B133" s="5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4.25" customHeight="1" x14ac:dyDescent="0.25">
      <c r="A134" s="58"/>
      <c r="B134" s="5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4.25" customHeight="1" x14ac:dyDescent="0.25">
      <c r="A135" s="58"/>
      <c r="B135" s="5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4.25" customHeight="1" x14ac:dyDescent="0.25">
      <c r="A136" s="58"/>
      <c r="B136" s="5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4.25" customHeight="1" x14ac:dyDescent="0.25">
      <c r="A137" s="58"/>
      <c r="B137" s="5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4.25" customHeight="1" x14ac:dyDescent="0.25">
      <c r="A138" s="58"/>
      <c r="B138" s="5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4.25" customHeight="1" x14ac:dyDescent="0.25">
      <c r="A139" s="58"/>
      <c r="B139" s="5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4.25" customHeight="1" x14ac:dyDescent="0.25">
      <c r="A140" s="58"/>
      <c r="B140" s="58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4.25" customHeight="1" x14ac:dyDescent="0.25">
      <c r="A141" s="58"/>
      <c r="B141" s="58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4.25" customHeight="1" x14ac:dyDescent="0.25">
      <c r="A142" s="58"/>
      <c r="B142" s="58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4.25" customHeight="1" x14ac:dyDescent="0.25">
      <c r="A143" s="58"/>
      <c r="B143" s="5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4.25" customHeight="1" x14ac:dyDescent="0.25">
      <c r="A144" s="58"/>
      <c r="B144" s="5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4.25" customHeight="1" x14ac:dyDescent="0.25">
      <c r="A145" s="58"/>
      <c r="B145" s="5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4.25" customHeight="1" x14ac:dyDescent="0.25">
      <c r="A146" s="58"/>
      <c r="B146" s="5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4.25" customHeight="1" x14ac:dyDescent="0.25">
      <c r="A147" s="58"/>
      <c r="B147" s="58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4.25" customHeight="1" x14ac:dyDescent="0.25">
      <c r="A148" s="58"/>
      <c r="B148" s="58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4.25" customHeight="1" x14ac:dyDescent="0.25">
      <c r="A149" s="58"/>
      <c r="B149" s="58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4.25" customHeight="1" x14ac:dyDescent="0.25">
      <c r="A150" s="58"/>
      <c r="B150" s="5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4.25" customHeight="1" x14ac:dyDescent="0.25">
      <c r="A151" s="58"/>
      <c r="B151" s="5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4.25" customHeight="1" x14ac:dyDescent="0.25">
      <c r="A152" s="58"/>
      <c r="B152" s="5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4.25" customHeight="1" x14ac:dyDescent="0.25">
      <c r="A153" s="58"/>
      <c r="B153" s="58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4.25" customHeight="1" x14ac:dyDescent="0.25">
      <c r="A154" s="58"/>
      <c r="B154" s="58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4.25" customHeight="1" x14ac:dyDescent="0.25">
      <c r="A155" s="58"/>
      <c r="B155" s="58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4.25" customHeight="1" x14ac:dyDescent="0.25">
      <c r="A156" s="58"/>
      <c r="B156" s="5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4.25" customHeight="1" x14ac:dyDescent="0.25">
      <c r="A157" s="58"/>
      <c r="B157" s="5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4.25" customHeight="1" x14ac:dyDescent="0.25">
      <c r="A158" s="58"/>
      <c r="B158" s="5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4.25" customHeight="1" x14ac:dyDescent="0.25">
      <c r="A159" s="58"/>
      <c r="B159" s="58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4.25" customHeight="1" x14ac:dyDescent="0.25">
      <c r="A160" s="58"/>
      <c r="B160" s="58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4.25" customHeight="1" x14ac:dyDescent="0.25">
      <c r="A161" s="58"/>
      <c r="B161" s="58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4.25" customHeight="1" x14ac:dyDescent="0.25">
      <c r="A162" s="58"/>
      <c r="B162" s="58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4.25" customHeight="1" x14ac:dyDescent="0.25">
      <c r="A163" s="58"/>
      <c r="B163" s="58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4.25" customHeight="1" x14ac:dyDescent="0.25">
      <c r="A164" s="58"/>
      <c r="B164" s="58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4.25" customHeight="1" x14ac:dyDescent="0.25">
      <c r="A165" s="58"/>
      <c r="B165" s="58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4.25" customHeight="1" x14ac:dyDescent="0.25">
      <c r="A166" s="58"/>
      <c r="B166" s="58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4.25" customHeight="1" x14ac:dyDescent="0.25">
      <c r="A167" s="58"/>
      <c r="B167" s="58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4.25" customHeight="1" x14ac:dyDescent="0.25">
      <c r="A168" s="58"/>
      <c r="B168" s="58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4.25" customHeight="1" x14ac:dyDescent="0.25">
      <c r="A169" s="58"/>
      <c r="B169" s="5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4.25" customHeight="1" x14ac:dyDescent="0.25">
      <c r="A170" s="58"/>
      <c r="B170" s="58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4.25" customHeight="1" x14ac:dyDescent="0.25">
      <c r="A171" s="58"/>
      <c r="B171" s="58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4.25" customHeight="1" x14ac:dyDescent="0.25">
      <c r="A172" s="58"/>
      <c r="B172" s="58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4.25" customHeight="1" x14ac:dyDescent="0.25">
      <c r="A173" s="58"/>
      <c r="B173" s="58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4.25" customHeight="1" x14ac:dyDescent="0.25">
      <c r="A174" s="58"/>
      <c r="B174" s="58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4.25" customHeight="1" x14ac:dyDescent="0.25">
      <c r="A175" s="58"/>
      <c r="B175" s="58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4.25" customHeight="1" x14ac:dyDescent="0.25">
      <c r="A176" s="58"/>
      <c r="B176" s="58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4.25" customHeight="1" x14ac:dyDescent="0.25">
      <c r="A177" s="58"/>
      <c r="B177" s="58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4.25" customHeight="1" x14ac:dyDescent="0.25">
      <c r="A178" s="58"/>
      <c r="B178" s="58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4.25" customHeight="1" x14ac:dyDescent="0.25">
      <c r="A179" s="58"/>
      <c r="B179" s="58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4.25" customHeight="1" x14ac:dyDescent="0.25">
      <c r="A180" s="58"/>
      <c r="B180" s="58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4.25" customHeight="1" x14ac:dyDescent="0.25">
      <c r="A181" s="58"/>
      <c r="B181" s="58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4.25" customHeight="1" x14ac:dyDescent="0.25">
      <c r="A182" s="58"/>
      <c r="B182" s="58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4.25" customHeight="1" x14ac:dyDescent="0.25">
      <c r="A183" s="58"/>
      <c r="B183" s="58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4.25" customHeight="1" x14ac:dyDescent="0.25">
      <c r="A184" s="58"/>
      <c r="B184" s="58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4.25" customHeight="1" x14ac:dyDescent="0.25">
      <c r="A185" s="58"/>
      <c r="B185" s="58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4.25" customHeight="1" x14ac:dyDescent="0.25">
      <c r="A186" s="58"/>
      <c r="B186" s="58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4.25" customHeight="1" x14ac:dyDescent="0.25">
      <c r="A187" s="58"/>
      <c r="B187" s="58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4.25" customHeight="1" x14ac:dyDescent="0.25">
      <c r="A188" s="58"/>
      <c r="B188" s="58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4.25" customHeight="1" x14ac:dyDescent="0.25">
      <c r="A189" s="58"/>
      <c r="B189" s="58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4.25" customHeight="1" x14ac:dyDescent="0.25">
      <c r="A190" s="58"/>
      <c r="B190" s="58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4.25" customHeight="1" x14ac:dyDescent="0.25">
      <c r="A191" s="58"/>
      <c r="B191" s="58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4.25" customHeight="1" x14ac:dyDescent="0.25">
      <c r="A192" s="58"/>
      <c r="B192" s="58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4.25" customHeight="1" x14ac:dyDescent="0.25">
      <c r="A193" s="58"/>
      <c r="B193" s="58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4.25" customHeight="1" x14ac:dyDescent="0.25">
      <c r="A194" s="58"/>
      <c r="B194" s="58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4.25" customHeight="1" x14ac:dyDescent="0.25">
      <c r="A195" s="58"/>
      <c r="B195" s="58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4.25" customHeight="1" x14ac:dyDescent="0.25">
      <c r="A196" s="58"/>
      <c r="B196" s="5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4.25" customHeight="1" x14ac:dyDescent="0.25">
      <c r="A197" s="58"/>
      <c r="B197" s="58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4.25" customHeight="1" x14ac:dyDescent="0.25">
      <c r="A198" s="58"/>
      <c r="B198" s="5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4.25" customHeight="1" x14ac:dyDescent="0.25">
      <c r="A199" s="58"/>
      <c r="B199" s="5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4.25" customHeight="1" x14ac:dyDescent="0.25">
      <c r="A200" s="58"/>
      <c r="B200" s="5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4.25" customHeight="1" x14ac:dyDescent="0.25">
      <c r="A201" s="58"/>
      <c r="B201" s="5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4.25" customHeight="1" x14ac:dyDescent="0.25">
      <c r="A202" s="58"/>
      <c r="B202" s="5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4.25" customHeight="1" x14ac:dyDescent="0.25">
      <c r="A203" s="58"/>
      <c r="B203" s="5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4.25" customHeight="1" x14ac:dyDescent="0.25">
      <c r="A204" s="58"/>
      <c r="B204" s="5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4.25" customHeight="1" x14ac:dyDescent="0.25">
      <c r="A205" s="58"/>
      <c r="B205" s="5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4.25" customHeight="1" x14ac:dyDescent="0.25">
      <c r="A206" s="58"/>
      <c r="B206" s="5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4.25" customHeight="1" x14ac:dyDescent="0.25">
      <c r="A207" s="58"/>
      <c r="B207" s="5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4.25" customHeight="1" x14ac:dyDescent="0.25">
      <c r="A208" s="58"/>
      <c r="B208" s="58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4.25" customHeight="1" x14ac:dyDescent="0.25">
      <c r="A209" s="58"/>
      <c r="B209" s="5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4.25" customHeight="1" x14ac:dyDescent="0.25">
      <c r="A210" s="58"/>
      <c r="B210" s="5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4.25" customHeight="1" x14ac:dyDescent="0.25">
      <c r="A211" s="58"/>
      <c r="B211" s="5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4.25" customHeight="1" x14ac:dyDescent="0.25">
      <c r="A212" s="58"/>
      <c r="B212" s="58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4.25" customHeight="1" x14ac:dyDescent="0.25">
      <c r="A213" s="58"/>
      <c r="B213" s="58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4.25" customHeight="1" x14ac:dyDescent="0.25">
      <c r="A214" s="58"/>
      <c r="B214" s="58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4.25" customHeight="1" x14ac:dyDescent="0.25">
      <c r="A215" s="58"/>
      <c r="B215" s="58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4.25" customHeight="1" x14ac:dyDescent="0.25">
      <c r="A216" s="58"/>
      <c r="B216" s="58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4.25" customHeight="1" x14ac:dyDescent="0.25">
      <c r="A217" s="58"/>
      <c r="B217" s="58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4.25" customHeight="1" x14ac:dyDescent="0.25">
      <c r="A218" s="58"/>
      <c r="B218" s="58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4.25" customHeight="1" x14ac:dyDescent="0.25">
      <c r="A219" s="58"/>
      <c r="B219" s="58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4.25" customHeight="1" x14ac:dyDescent="0.25">
      <c r="A220" s="58"/>
      <c r="B220" s="58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4.25" customHeight="1" x14ac:dyDescent="0.25">
      <c r="A221" s="58"/>
      <c r="B221" s="58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4.25" customHeight="1" x14ac:dyDescent="0.25">
      <c r="A222" s="58"/>
      <c r="B222" s="58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4.25" customHeight="1" x14ac:dyDescent="0.25">
      <c r="A223" s="58"/>
      <c r="B223" s="5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4.25" customHeight="1" x14ac:dyDescent="0.25">
      <c r="A224" s="58"/>
      <c r="B224" s="58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4.25" customHeight="1" x14ac:dyDescent="0.25">
      <c r="A225" s="58"/>
      <c r="B225" s="58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4.25" customHeight="1" x14ac:dyDescent="0.25">
      <c r="A226" s="58"/>
      <c r="B226" s="58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ht="14.25" customHeight="1" x14ac:dyDescent="0.25">
      <c r="A227" s="58"/>
      <c r="B227" s="5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ht="14.25" customHeight="1" x14ac:dyDescent="0.25">
      <c r="A228" s="58"/>
      <c r="B228" s="58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ht="14.25" customHeight="1" x14ac:dyDescent="0.25">
      <c r="A229" s="58"/>
      <c r="B229" s="5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ht="14.25" customHeight="1" x14ac:dyDescent="0.25">
      <c r="A230" s="58"/>
      <c r="B230" s="5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ht="14.25" customHeight="1" x14ac:dyDescent="0.25">
      <c r="A231" s="58"/>
      <c r="B231" s="5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ht="14.25" customHeight="1" x14ac:dyDescent="0.25">
      <c r="A232" s="58"/>
      <c r="B232" s="5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ht="14.25" customHeight="1" x14ac:dyDescent="0.25">
      <c r="A233" s="58"/>
      <c r="B233" s="5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ht="14.25" customHeight="1" x14ac:dyDescent="0.25">
      <c r="A234" s="58"/>
      <c r="B234" s="5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ht="14.25" customHeight="1" x14ac:dyDescent="0.25">
      <c r="A235" s="58"/>
      <c r="B235" s="5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ht="14.25" customHeight="1" x14ac:dyDescent="0.25">
      <c r="A236" s="58"/>
      <c r="B236" s="5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ht="14.25" customHeight="1" x14ac:dyDescent="0.25">
      <c r="A237" s="58"/>
      <c r="B237" s="5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ht="14.25" customHeight="1" x14ac:dyDescent="0.25">
      <c r="A238" s="58"/>
      <c r="B238" s="5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ht="14.25" customHeight="1" x14ac:dyDescent="0.25">
      <c r="A239" s="58"/>
      <c r="B239" s="5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ht="14.25" customHeight="1" x14ac:dyDescent="0.25">
      <c r="A240" s="58"/>
      <c r="B240" s="5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ht="14.25" customHeight="1" x14ac:dyDescent="0.25">
      <c r="A241" s="58"/>
      <c r="B241" s="5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ht="14.25" customHeight="1" x14ac:dyDescent="0.25">
      <c r="A242" s="58"/>
      <c r="B242" s="5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ht="14.25" customHeight="1" x14ac:dyDescent="0.25">
      <c r="A243" s="58"/>
      <c r="B243" s="5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ht="14.25" customHeight="1" x14ac:dyDescent="0.25">
      <c r="A244" s="58"/>
      <c r="B244" s="5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ht="14.25" customHeight="1" x14ac:dyDescent="0.25">
      <c r="A245" s="58"/>
      <c r="B245" s="5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ht="14.25" customHeight="1" x14ac:dyDescent="0.25">
      <c r="A246" s="58"/>
      <c r="B246" s="5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ht="14.25" customHeight="1" x14ac:dyDescent="0.25">
      <c r="A247" s="58"/>
      <c r="B247" s="58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ht="14.25" customHeight="1" x14ac:dyDescent="0.25">
      <c r="A248" s="58"/>
      <c r="B248" s="58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ht="14.25" customHeight="1" x14ac:dyDescent="0.25">
      <c r="A249" s="58"/>
      <c r="B249" s="58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ht="14.25" customHeight="1" x14ac:dyDescent="0.25">
      <c r="A250" s="58"/>
      <c r="B250" s="58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ht="14.25" customHeight="1" x14ac:dyDescent="0.25">
      <c r="A251" s="58"/>
      <c r="B251" s="58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ht="14.25" customHeight="1" x14ac:dyDescent="0.25">
      <c r="A252" s="58"/>
      <c r="B252" s="58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ht="14.25" customHeight="1" x14ac:dyDescent="0.25">
      <c r="A253" s="58"/>
      <c r="B253" s="58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ht="14.25" customHeight="1" x14ac:dyDescent="0.25">
      <c r="A254" s="58"/>
      <c r="B254" s="58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ht="14.25" customHeight="1" x14ac:dyDescent="0.25">
      <c r="A255" s="58"/>
      <c r="B255" s="58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ht="14.25" customHeight="1" x14ac:dyDescent="0.25">
      <c r="A256" s="58"/>
      <c r="B256" s="58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ht="14.25" customHeight="1" x14ac:dyDescent="0.25">
      <c r="A257" s="58"/>
      <c r="B257" s="58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ht="14.25" customHeight="1" x14ac:dyDescent="0.25">
      <c r="A258" s="58"/>
      <c r="B258" s="58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ht="14.25" customHeight="1" x14ac:dyDescent="0.25">
      <c r="A259" s="58"/>
      <c r="B259" s="58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ht="14.25" customHeight="1" x14ac:dyDescent="0.25">
      <c r="A260" s="58"/>
      <c r="B260" s="58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ht="14.25" customHeight="1" x14ac:dyDescent="0.25">
      <c r="A261" s="58"/>
      <c r="B261" s="58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ht="14.25" customHeight="1" x14ac:dyDescent="0.25">
      <c r="A262" s="58"/>
      <c r="B262" s="58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ht="14.25" customHeight="1" x14ac:dyDescent="0.25">
      <c r="A263" s="58"/>
      <c r="B263" s="58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ht="14.25" customHeight="1" x14ac:dyDescent="0.25">
      <c r="A264" s="58"/>
      <c r="B264" s="58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ht="14.25" customHeight="1" x14ac:dyDescent="0.25">
      <c r="A265" s="58"/>
      <c r="B265" s="58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ht="14.25" customHeight="1" x14ac:dyDescent="0.25">
      <c r="A266" s="58"/>
      <c r="B266" s="58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ht="14.25" customHeight="1" x14ac:dyDescent="0.25">
      <c r="A267" s="58"/>
      <c r="B267" s="58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ht="14.25" customHeight="1" x14ac:dyDescent="0.25">
      <c r="A268" s="58"/>
      <c r="B268" s="58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ht="14.25" customHeight="1" x14ac:dyDescent="0.25">
      <c r="A269" s="58"/>
      <c r="B269" s="58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ht="14.25" customHeight="1" x14ac:dyDescent="0.25">
      <c r="A270" s="58"/>
      <c r="B270" s="58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ht="14.25" customHeight="1" x14ac:dyDescent="0.25">
      <c r="A271" s="58"/>
      <c r="B271" s="58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ht="14.25" customHeight="1" x14ac:dyDescent="0.25">
      <c r="A272" s="58"/>
      <c r="B272" s="58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ht="14.25" customHeight="1" x14ac:dyDescent="0.25">
      <c r="A273" s="58"/>
      <c r="B273" s="58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ht="14.25" customHeight="1" x14ac:dyDescent="0.25">
      <c r="A274" s="58"/>
      <c r="B274" s="58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ht="14.25" customHeight="1" x14ac:dyDescent="0.25">
      <c r="A275" s="58"/>
      <c r="B275" s="58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ht="14.25" customHeight="1" x14ac:dyDescent="0.25">
      <c r="A276" s="58"/>
      <c r="B276" s="58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ht="14.25" customHeight="1" x14ac:dyDescent="0.25">
      <c r="A277" s="58"/>
      <c r="B277" s="58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 ht="14.25" customHeight="1" x14ac:dyDescent="0.25">
      <c r="A278" s="58"/>
      <c r="B278" s="58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 ht="14.25" customHeight="1" x14ac:dyDescent="0.25">
      <c r="A279" s="58"/>
      <c r="B279" s="58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 ht="14.25" customHeight="1" x14ac:dyDescent="0.25">
      <c r="A280" s="58"/>
      <c r="B280" s="58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ht="14.25" customHeight="1" x14ac:dyDescent="0.25">
      <c r="A281" s="58"/>
      <c r="B281" s="58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ht="14.25" customHeight="1" x14ac:dyDescent="0.25">
      <c r="A282" s="58"/>
      <c r="B282" s="58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 ht="14.25" customHeight="1" x14ac:dyDescent="0.25">
      <c r="A283" s="58"/>
      <c r="B283" s="58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ht="14.25" customHeight="1" x14ac:dyDescent="0.25">
      <c r="A284" s="58"/>
      <c r="B284" s="58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ht="14.25" customHeight="1" x14ac:dyDescent="0.25">
      <c r="A285" s="58"/>
      <c r="B285" s="58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ht="14.25" customHeight="1" x14ac:dyDescent="0.25">
      <c r="A286" s="58"/>
      <c r="B286" s="58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 ht="14.25" customHeight="1" x14ac:dyDescent="0.25">
      <c r="A287" s="58"/>
      <c r="B287" s="58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 ht="14.25" customHeight="1" x14ac:dyDescent="0.25">
      <c r="A288" s="58"/>
      <c r="B288" s="58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ht="14.25" customHeight="1" x14ac:dyDescent="0.25">
      <c r="A289" s="58"/>
      <c r="B289" s="58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ht="14.25" customHeight="1" x14ac:dyDescent="0.25">
      <c r="A290" s="58"/>
      <c r="B290" s="58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ht="14.25" customHeight="1" x14ac:dyDescent="0.25">
      <c r="A291" s="58"/>
      <c r="B291" s="58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ht="14.25" customHeight="1" x14ac:dyDescent="0.25">
      <c r="A292" s="58"/>
      <c r="B292" s="58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ht="14.25" customHeight="1" x14ac:dyDescent="0.25">
      <c r="A293" s="58"/>
      <c r="B293" s="58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ht="14.25" customHeight="1" x14ac:dyDescent="0.25">
      <c r="A294" s="58"/>
      <c r="B294" s="58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 ht="14.25" customHeight="1" x14ac:dyDescent="0.25">
      <c r="A295" s="58"/>
      <c r="B295" s="58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 ht="14.25" customHeight="1" x14ac:dyDescent="0.25">
      <c r="A296" s="58"/>
      <c r="B296" s="5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 ht="14.25" customHeight="1" x14ac:dyDescent="0.25">
      <c r="A297" s="58"/>
      <c r="B297" s="58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ht="14.25" customHeight="1" x14ac:dyDescent="0.25">
      <c r="A298" s="58"/>
      <c r="B298" s="58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ht="14.25" customHeight="1" x14ac:dyDescent="0.25">
      <c r="A299" s="58"/>
      <c r="B299" s="58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ht="14.25" customHeight="1" x14ac:dyDescent="0.25">
      <c r="A300" s="58"/>
      <c r="B300" s="58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ht="14.25" customHeight="1" x14ac:dyDescent="0.25">
      <c r="A301" s="58"/>
      <c r="B301" s="58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ht="14.25" customHeight="1" x14ac:dyDescent="0.25">
      <c r="A302" s="58"/>
      <c r="B302" s="58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 ht="14.25" customHeight="1" x14ac:dyDescent="0.25">
      <c r="A303" s="58"/>
      <c r="B303" s="58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 ht="14.25" customHeight="1" x14ac:dyDescent="0.25">
      <c r="A304" s="58"/>
      <c r="B304" s="58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 ht="14.25" customHeight="1" x14ac:dyDescent="0.25">
      <c r="A305" s="58"/>
      <c r="B305" s="58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 ht="14.25" customHeight="1" x14ac:dyDescent="0.25">
      <c r="A306" s="58"/>
      <c r="B306" s="58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:29" ht="14.25" customHeight="1" x14ac:dyDescent="0.25">
      <c r="A307" s="58"/>
      <c r="B307" s="58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 ht="14.25" customHeight="1" x14ac:dyDescent="0.25">
      <c r="A308" s="58"/>
      <c r="B308" s="58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 ht="14.25" customHeight="1" x14ac:dyDescent="0.25">
      <c r="A309" s="58"/>
      <c r="B309" s="58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 ht="14.25" customHeight="1" x14ac:dyDescent="0.25">
      <c r="A310" s="58"/>
      <c r="B310" s="58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:29" ht="14.25" customHeight="1" x14ac:dyDescent="0.25">
      <c r="A311" s="58"/>
      <c r="B311" s="58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:29" ht="14.25" customHeight="1" x14ac:dyDescent="0.25">
      <c r="A312" s="58"/>
      <c r="B312" s="58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 ht="14.25" customHeight="1" x14ac:dyDescent="0.25">
      <c r="A313" s="58"/>
      <c r="B313" s="58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 ht="14.25" customHeight="1" x14ac:dyDescent="0.25">
      <c r="A314" s="58"/>
      <c r="B314" s="58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:29" ht="14.25" customHeight="1" x14ac:dyDescent="0.25">
      <c r="A315" s="58"/>
      <c r="B315" s="5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 ht="14.25" customHeight="1" x14ac:dyDescent="0.25">
      <c r="A316" s="58"/>
      <c r="B316" s="5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ht="14.25" customHeight="1" x14ac:dyDescent="0.25">
      <c r="A317" s="58"/>
      <c r="B317" s="58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 ht="14.25" customHeight="1" x14ac:dyDescent="0.25">
      <c r="A318" s="58"/>
      <c r="B318" s="5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:29" ht="14.25" customHeight="1" x14ac:dyDescent="0.25">
      <c r="A319" s="58"/>
      <c r="B319" s="5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 ht="14.25" customHeight="1" x14ac:dyDescent="0.25">
      <c r="A320" s="58"/>
      <c r="B320" s="5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 ht="14.25" customHeight="1" x14ac:dyDescent="0.25">
      <c r="A321" s="58"/>
      <c r="B321" s="5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 ht="14.25" customHeight="1" x14ac:dyDescent="0.25">
      <c r="A322" s="58"/>
      <c r="B322" s="5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 ht="14.25" customHeight="1" x14ac:dyDescent="0.25">
      <c r="A323" s="58"/>
      <c r="B323" s="5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ht="14.25" customHeight="1" x14ac:dyDescent="0.25">
      <c r="A324" s="58"/>
      <c r="B324" s="58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 ht="14.25" customHeight="1" x14ac:dyDescent="0.25">
      <c r="A325" s="58"/>
      <c r="B325" s="58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:29" ht="14.25" customHeight="1" x14ac:dyDescent="0.25">
      <c r="A326" s="58"/>
      <c r="B326" s="58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:29" ht="14.25" customHeight="1" x14ac:dyDescent="0.25">
      <c r="A327" s="58"/>
      <c r="B327" s="58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:29" ht="14.25" customHeight="1" x14ac:dyDescent="0.25">
      <c r="A328" s="58"/>
      <c r="B328" s="58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:29" ht="14.25" customHeight="1" x14ac:dyDescent="0.25">
      <c r="A329" s="58"/>
      <c r="B329" s="58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:29" ht="14.25" customHeight="1" x14ac:dyDescent="0.25">
      <c r="A330" s="58"/>
      <c r="B330" s="58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 ht="14.25" customHeight="1" x14ac:dyDescent="0.25">
      <c r="A331" s="58"/>
      <c r="B331" s="58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 ht="14.25" customHeight="1" x14ac:dyDescent="0.25">
      <c r="A332" s="58"/>
      <c r="B332" s="58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 ht="14.25" customHeight="1" x14ac:dyDescent="0.25">
      <c r="A333" s="58"/>
      <c r="B333" s="58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:29" ht="14.25" customHeight="1" x14ac:dyDescent="0.25">
      <c r="A334" s="58"/>
      <c r="B334" s="58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 ht="14.25" customHeight="1" x14ac:dyDescent="0.25">
      <c r="A335" s="58"/>
      <c r="B335" s="58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 ht="14.25" customHeight="1" x14ac:dyDescent="0.25">
      <c r="A336" s="58"/>
      <c r="B336" s="58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 ht="14.25" customHeight="1" x14ac:dyDescent="0.25">
      <c r="A337" s="58"/>
      <c r="B337" s="58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:29" ht="14.25" customHeight="1" x14ac:dyDescent="0.25">
      <c r="A338" s="58"/>
      <c r="B338" s="58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 ht="14.25" customHeight="1" x14ac:dyDescent="0.25">
      <c r="A339" s="58"/>
      <c r="B339" s="58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 ht="14.25" customHeight="1" x14ac:dyDescent="0.25">
      <c r="A340" s="58"/>
      <c r="B340" s="58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 ht="14.25" customHeight="1" x14ac:dyDescent="0.25">
      <c r="A341" s="58"/>
      <c r="B341" s="58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:29" ht="14.25" customHeight="1" x14ac:dyDescent="0.25">
      <c r="A342" s="58"/>
      <c r="B342" s="58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:29" ht="14.25" customHeight="1" x14ac:dyDescent="0.25">
      <c r="A343" s="58"/>
      <c r="B343" s="5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 ht="14.25" customHeight="1" x14ac:dyDescent="0.25">
      <c r="A344" s="58"/>
      <c r="B344" s="5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:29" ht="14.25" customHeight="1" x14ac:dyDescent="0.25">
      <c r="A345" s="58"/>
      <c r="B345" s="5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:29" ht="14.25" customHeight="1" x14ac:dyDescent="0.25">
      <c r="A346" s="58"/>
      <c r="B346" s="5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:29" ht="14.25" customHeight="1" x14ac:dyDescent="0.25">
      <c r="A347" s="58"/>
      <c r="B347" s="5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:29" ht="14.25" customHeight="1" x14ac:dyDescent="0.25">
      <c r="A348" s="58"/>
      <c r="B348" s="5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:29" ht="14.25" customHeight="1" x14ac:dyDescent="0.25">
      <c r="A349" s="58"/>
      <c r="B349" s="58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:29" ht="14.25" customHeight="1" x14ac:dyDescent="0.25">
      <c r="A350" s="58"/>
      <c r="B350" s="58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:29" ht="14.25" customHeight="1" x14ac:dyDescent="0.25">
      <c r="A351" s="58"/>
      <c r="B351" s="58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 ht="14.25" customHeight="1" x14ac:dyDescent="0.25">
      <c r="A352" s="58"/>
      <c r="B352" s="58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 ht="14.25" customHeight="1" x14ac:dyDescent="0.25">
      <c r="A353" s="58"/>
      <c r="B353" s="58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 ht="14.25" customHeight="1" x14ac:dyDescent="0.25">
      <c r="A354" s="58"/>
      <c r="B354" s="58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 ht="14.25" customHeight="1" x14ac:dyDescent="0.25">
      <c r="A355" s="58"/>
      <c r="B355" s="58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 ht="14.25" customHeight="1" x14ac:dyDescent="0.25">
      <c r="A356" s="58"/>
      <c r="B356" s="58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:29" ht="14.25" customHeight="1" x14ac:dyDescent="0.25">
      <c r="A357" s="58"/>
      <c r="B357" s="58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:29" ht="14.25" customHeight="1" x14ac:dyDescent="0.25">
      <c r="A358" s="58"/>
      <c r="B358" s="58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:29" ht="14.25" customHeight="1" x14ac:dyDescent="0.25">
      <c r="A359" s="58"/>
      <c r="B359" s="58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 ht="14.25" customHeight="1" x14ac:dyDescent="0.25">
      <c r="A360" s="58"/>
      <c r="B360" s="58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 ht="14.25" customHeight="1" x14ac:dyDescent="0.25">
      <c r="A361" s="58"/>
      <c r="B361" s="58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 ht="14.25" customHeight="1" x14ac:dyDescent="0.25">
      <c r="A362" s="58"/>
      <c r="B362" s="58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 ht="14.25" customHeight="1" x14ac:dyDescent="0.25">
      <c r="A363" s="58"/>
      <c r="B363" s="58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 ht="14.25" customHeight="1" x14ac:dyDescent="0.25">
      <c r="A364" s="58"/>
      <c r="B364" s="58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 ht="14.25" customHeight="1" x14ac:dyDescent="0.25">
      <c r="A365" s="58"/>
      <c r="B365" s="58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:29" ht="14.25" customHeight="1" x14ac:dyDescent="0.25">
      <c r="A366" s="58"/>
      <c r="B366" s="58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:29" ht="14.25" customHeight="1" x14ac:dyDescent="0.25">
      <c r="A367" s="58"/>
      <c r="B367" s="58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 ht="14.25" customHeight="1" x14ac:dyDescent="0.25">
      <c r="A368" s="58"/>
      <c r="B368" s="58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 ht="14.25" customHeight="1" x14ac:dyDescent="0.25">
      <c r="A369" s="58"/>
      <c r="B369" s="58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 ht="14.25" customHeight="1" x14ac:dyDescent="0.25">
      <c r="A370" s="58"/>
      <c r="B370" s="58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 ht="14.25" customHeight="1" x14ac:dyDescent="0.25">
      <c r="A371" s="58"/>
      <c r="B371" s="58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 ht="14.25" customHeight="1" x14ac:dyDescent="0.25">
      <c r="A372" s="58"/>
      <c r="B372" s="58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 ht="14.25" customHeight="1" x14ac:dyDescent="0.25">
      <c r="A373" s="58"/>
      <c r="B373" s="58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:29" ht="14.25" customHeight="1" x14ac:dyDescent="0.25">
      <c r="A374" s="58"/>
      <c r="B374" s="58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:29" ht="14.25" customHeight="1" x14ac:dyDescent="0.25">
      <c r="A375" s="58"/>
      <c r="B375" s="58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:29" ht="14.25" customHeight="1" x14ac:dyDescent="0.25">
      <c r="A376" s="58"/>
      <c r="B376" s="58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ht="14.25" customHeight="1" x14ac:dyDescent="0.25">
      <c r="A377" s="58"/>
      <c r="B377" s="58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ht="14.25" customHeight="1" x14ac:dyDescent="0.25">
      <c r="A378" s="58"/>
      <c r="B378" s="58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:29" ht="14.25" customHeight="1" x14ac:dyDescent="0.25">
      <c r="A379" s="58"/>
      <c r="B379" s="58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:29" ht="14.25" customHeight="1" x14ac:dyDescent="0.25">
      <c r="A380" s="58"/>
      <c r="B380" s="58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:29" ht="14.25" customHeight="1" x14ac:dyDescent="0.25">
      <c r="A381" s="58"/>
      <c r="B381" s="58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1:29" ht="14.25" customHeight="1" x14ac:dyDescent="0.25">
      <c r="A382" s="58"/>
      <c r="B382" s="58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1:29" ht="14.25" customHeight="1" x14ac:dyDescent="0.25">
      <c r="A383" s="58"/>
      <c r="B383" s="58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 ht="14.25" customHeight="1" x14ac:dyDescent="0.25">
      <c r="A384" s="58"/>
      <c r="B384" s="58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 ht="14.25" customHeight="1" x14ac:dyDescent="0.25">
      <c r="A385" s="58"/>
      <c r="B385" s="58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:29" ht="14.25" customHeight="1" x14ac:dyDescent="0.25">
      <c r="A386" s="58"/>
      <c r="B386" s="58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:29" ht="14.25" customHeight="1" x14ac:dyDescent="0.25">
      <c r="A387" s="58"/>
      <c r="B387" s="58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:29" ht="14.25" customHeight="1" x14ac:dyDescent="0.25">
      <c r="A388" s="58"/>
      <c r="B388" s="58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:29" ht="14.25" customHeight="1" x14ac:dyDescent="0.25">
      <c r="A389" s="58"/>
      <c r="B389" s="58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:29" ht="14.25" customHeight="1" x14ac:dyDescent="0.25">
      <c r="A390" s="58"/>
      <c r="B390" s="58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:29" ht="14.25" customHeight="1" x14ac:dyDescent="0.25">
      <c r="A391" s="58"/>
      <c r="B391" s="58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1:29" ht="14.25" customHeight="1" x14ac:dyDescent="0.25">
      <c r="A392" s="58"/>
      <c r="B392" s="58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1:29" ht="14.25" customHeight="1" x14ac:dyDescent="0.25">
      <c r="A393" s="58"/>
      <c r="B393" s="58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1:29" ht="14.25" customHeight="1" x14ac:dyDescent="0.25">
      <c r="A394" s="58"/>
      <c r="B394" s="58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1:29" ht="14.25" customHeight="1" x14ac:dyDescent="0.25">
      <c r="A395" s="58"/>
      <c r="B395" s="58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:29" ht="14.25" customHeight="1" x14ac:dyDescent="0.25">
      <c r="A396" s="58"/>
      <c r="B396" s="58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1:29" ht="14.25" customHeight="1" x14ac:dyDescent="0.25">
      <c r="A397" s="58"/>
      <c r="B397" s="58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1:29" ht="14.25" customHeight="1" x14ac:dyDescent="0.25">
      <c r="A398" s="58"/>
      <c r="B398" s="58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1:29" ht="14.25" customHeight="1" x14ac:dyDescent="0.25">
      <c r="A399" s="58"/>
      <c r="B399" s="58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1:29" ht="14.25" customHeight="1" x14ac:dyDescent="0.25">
      <c r="A400" s="58"/>
      <c r="B400" s="58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1:29" ht="14.25" customHeight="1" x14ac:dyDescent="0.25">
      <c r="A401" s="58"/>
      <c r="B401" s="58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1:29" ht="14.25" customHeight="1" x14ac:dyDescent="0.25">
      <c r="A402" s="58"/>
      <c r="B402" s="58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1:29" ht="14.25" customHeight="1" x14ac:dyDescent="0.25">
      <c r="A403" s="58"/>
      <c r="B403" s="58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1:29" ht="14.25" customHeight="1" x14ac:dyDescent="0.25">
      <c r="A404" s="58"/>
      <c r="B404" s="58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1:29" ht="14.25" customHeight="1" x14ac:dyDescent="0.25">
      <c r="A405" s="58"/>
      <c r="B405" s="58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1:29" ht="14.25" customHeight="1" x14ac:dyDescent="0.25">
      <c r="A406" s="58"/>
      <c r="B406" s="58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1:29" ht="14.25" customHeight="1" x14ac:dyDescent="0.25">
      <c r="A407" s="58"/>
      <c r="B407" s="58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:29" ht="14.25" customHeight="1" x14ac:dyDescent="0.25">
      <c r="A408" s="58"/>
      <c r="B408" s="58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1:29" ht="14.25" customHeight="1" x14ac:dyDescent="0.25">
      <c r="A409" s="58"/>
      <c r="B409" s="58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1:29" ht="14.25" customHeight="1" x14ac:dyDescent="0.25">
      <c r="A410" s="58"/>
      <c r="B410" s="58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1:29" ht="14.25" customHeight="1" x14ac:dyDescent="0.25">
      <c r="A411" s="58"/>
      <c r="B411" s="58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1:29" ht="14.25" customHeight="1" x14ac:dyDescent="0.25">
      <c r="A412" s="58"/>
      <c r="B412" s="58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1:29" ht="14.25" customHeight="1" x14ac:dyDescent="0.25">
      <c r="A413" s="58"/>
      <c r="B413" s="58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1:29" ht="14.25" customHeight="1" x14ac:dyDescent="0.25">
      <c r="A414" s="58"/>
      <c r="B414" s="58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1:29" ht="14.25" customHeight="1" x14ac:dyDescent="0.25">
      <c r="A415" s="58"/>
      <c r="B415" s="58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1:29" ht="14.25" customHeight="1" x14ac:dyDescent="0.25">
      <c r="A416" s="58"/>
      <c r="B416" s="58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1:29" ht="14.25" customHeight="1" x14ac:dyDescent="0.25">
      <c r="A417" s="58"/>
      <c r="B417" s="58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1:29" ht="14.25" customHeight="1" x14ac:dyDescent="0.25">
      <c r="A418" s="58"/>
      <c r="B418" s="58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1:29" ht="14.25" customHeight="1" x14ac:dyDescent="0.25">
      <c r="A419" s="58"/>
      <c r="B419" s="58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1:29" ht="14.25" customHeight="1" x14ac:dyDescent="0.25">
      <c r="A420" s="58"/>
      <c r="B420" s="58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1:29" ht="14.25" customHeight="1" x14ac:dyDescent="0.25">
      <c r="A421" s="58"/>
      <c r="B421" s="58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1:29" ht="14.25" customHeight="1" x14ac:dyDescent="0.25">
      <c r="A422" s="58"/>
      <c r="B422" s="58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1:29" ht="14.25" customHeight="1" x14ac:dyDescent="0.25">
      <c r="A423" s="58"/>
      <c r="B423" s="58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1:29" ht="14.25" customHeight="1" x14ac:dyDescent="0.25">
      <c r="A424" s="58"/>
      <c r="B424" s="58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1:29" ht="14.25" customHeight="1" x14ac:dyDescent="0.25">
      <c r="A425" s="58"/>
      <c r="B425" s="58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1:29" ht="14.25" customHeight="1" x14ac:dyDescent="0.25">
      <c r="A426" s="58"/>
      <c r="B426" s="58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1:29" ht="14.25" customHeight="1" x14ac:dyDescent="0.25">
      <c r="A427" s="58"/>
      <c r="B427" s="58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1:29" ht="14.25" customHeight="1" x14ac:dyDescent="0.25">
      <c r="A428" s="58"/>
      <c r="B428" s="58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spans="1:29" ht="14.25" customHeight="1" x14ac:dyDescent="0.25">
      <c r="A429" s="58"/>
      <c r="B429" s="58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spans="1:29" ht="14.25" customHeight="1" x14ac:dyDescent="0.25">
      <c r="A430" s="58"/>
      <c r="B430" s="58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spans="1:29" ht="14.25" customHeight="1" x14ac:dyDescent="0.25">
      <c r="A431" s="58"/>
      <c r="B431" s="58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spans="1:29" ht="14.25" customHeight="1" x14ac:dyDescent="0.25">
      <c r="A432" s="58"/>
      <c r="B432" s="58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spans="1:29" ht="14.25" customHeight="1" x14ac:dyDescent="0.25">
      <c r="A433" s="58"/>
      <c r="B433" s="58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spans="1:29" ht="14.25" customHeight="1" x14ac:dyDescent="0.25">
      <c r="A434" s="58"/>
      <c r="B434" s="58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spans="1:29" ht="14.25" customHeight="1" x14ac:dyDescent="0.25">
      <c r="A435" s="58"/>
      <c r="B435" s="58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spans="1:29" ht="14.25" customHeight="1" x14ac:dyDescent="0.25">
      <c r="A436" s="58"/>
      <c r="B436" s="58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spans="1:29" ht="14.25" customHeight="1" x14ac:dyDescent="0.25">
      <c r="A437" s="58"/>
      <c r="B437" s="58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spans="1:29" ht="14.25" customHeight="1" x14ac:dyDescent="0.25">
      <c r="A438" s="58"/>
      <c r="B438" s="58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spans="1:29" ht="14.25" customHeight="1" x14ac:dyDescent="0.25">
      <c r="A439" s="58"/>
      <c r="B439" s="58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spans="1:29" ht="14.25" customHeight="1" x14ac:dyDescent="0.25">
      <c r="A440" s="58"/>
      <c r="B440" s="58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spans="1:29" ht="14.25" customHeight="1" x14ac:dyDescent="0.25">
      <c r="A441" s="58"/>
      <c r="B441" s="58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spans="1:29" ht="14.25" customHeight="1" x14ac:dyDescent="0.25">
      <c r="A442" s="58"/>
      <c r="B442" s="58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spans="1:29" ht="14.25" customHeight="1" x14ac:dyDescent="0.25">
      <c r="A443" s="58"/>
      <c r="B443" s="58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spans="1:29" ht="14.25" customHeight="1" x14ac:dyDescent="0.25">
      <c r="A444" s="58"/>
      <c r="B444" s="58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spans="1:29" ht="14.25" customHeight="1" x14ac:dyDescent="0.25">
      <c r="A445" s="58"/>
      <c r="B445" s="58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spans="1:29" ht="14.25" customHeight="1" x14ac:dyDescent="0.25">
      <c r="A446" s="58"/>
      <c r="B446" s="58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spans="1:29" ht="14.25" customHeight="1" x14ac:dyDescent="0.25">
      <c r="A447" s="58"/>
      <c r="B447" s="58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spans="1:29" ht="14.25" customHeight="1" x14ac:dyDescent="0.25">
      <c r="A448" s="58"/>
      <c r="B448" s="58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spans="1:29" ht="14.25" customHeight="1" x14ac:dyDescent="0.25">
      <c r="A449" s="58"/>
      <c r="B449" s="58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spans="1:29" ht="14.25" customHeight="1" x14ac:dyDescent="0.25">
      <c r="A450" s="58"/>
      <c r="B450" s="58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spans="1:29" ht="14.25" customHeight="1" x14ac:dyDescent="0.25">
      <c r="A451" s="58"/>
      <c r="B451" s="58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spans="1:29" ht="14.25" customHeight="1" x14ac:dyDescent="0.25">
      <c r="A452" s="58"/>
      <c r="B452" s="58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spans="1:29" ht="14.25" customHeight="1" x14ac:dyDescent="0.25">
      <c r="A453" s="58"/>
      <c r="B453" s="58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spans="1:29" ht="14.25" customHeight="1" x14ac:dyDescent="0.25">
      <c r="A454" s="58"/>
      <c r="B454" s="58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spans="1:29" ht="14.25" customHeight="1" x14ac:dyDescent="0.25">
      <c r="A455" s="58"/>
      <c r="B455" s="58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spans="1:29" ht="14.25" customHeight="1" x14ac:dyDescent="0.25">
      <c r="A456" s="58"/>
      <c r="B456" s="58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spans="1:29" ht="14.25" customHeight="1" x14ac:dyDescent="0.25">
      <c r="A457" s="58"/>
      <c r="B457" s="58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spans="1:29" ht="14.25" customHeight="1" x14ac:dyDescent="0.25">
      <c r="A458" s="58"/>
      <c r="B458" s="58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spans="1:29" ht="14.25" customHeight="1" x14ac:dyDescent="0.25">
      <c r="A459" s="58"/>
      <c r="B459" s="58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spans="1:29" ht="14.25" customHeight="1" x14ac:dyDescent="0.25">
      <c r="A460" s="58"/>
      <c r="B460" s="58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spans="1:29" ht="14.25" customHeight="1" x14ac:dyDescent="0.25">
      <c r="A461" s="58"/>
      <c r="B461" s="58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spans="1:29" ht="14.25" customHeight="1" x14ac:dyDescent="0.25">
      <c r="A462" s="58"/>
      <c r="B462" s="58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spans="1:29" ht="14.25" customHeight="1" x14ac:dyDescent="0.25">
      <c r="A463" s="58"/>
      <c r="B463" s="58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spans="1:29" ht="14.25" customHeight="1" x14ac:dyDescent="0.25">
      <c r="A464" s="58"/>
      <c r="B464" s="58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spans="1:29" ht="14.25" customHeight="1" x14ac:dyDescent="0.25">
      <c r="A465" s="58"/>
      <c r="B465" s="58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spans="1:29" ht="14.25" customHeight="1" x14ac:dyDescent="0.25">
      <c r="A466" s="58"/>
      <c r="B466" s="58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spans="1:29" ht="14.25" customHeight="1" x14ac:dyDescent="0.25">
      <c r="A467" s="58"/>
      <c r="B467" s="58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spans="1:29" ht="14.25" customHeight="1" x14ac:dyDescent="0.25">
      <c r="A468" s="58"/>
      <c r="B468" s="58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spans="1:29" ht="14.25" customHeight="1" x14ac:dyDescent="0.25">
      <c r="A469" s="58"/>
      <c r="B469" s="58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spans="1:29" ht="14.25" customHeight="1" x14ac:dyDescent="0.25">
      <c r="A470" s="58"/>
      <c r="B470" s="58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spans="1:29" ht="14.25" customHeight="1" x14ac:dyDescent="0.25">
      <c r="A471" s="58"/>
      <c r="B471" s="58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spans="1:29" ht="14.25" customHeight="1" x14ac:dyDescent="0.25">
      <c r="A472" s="58"/>
      <c r="B472" s="58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spans="1:29" ht="14.25" customHeight="1" x14ac:dyDescent="0.25">
      <c r="A473" s="58"/>
      <c r="B473" s="58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spans="1:29" ht="14.25" customHeight="1" x14ac:dyDescent="0.25">
      <c r="A474" s="58"/>
      <c r="B474" s="58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spans="1:29" ht="14.25" customHeight="1" x14ac:dyDescent="0.25">
      <c r="A475" s="58"/>
      <c r="B475" s="58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spans="1:29" ht="14.25" customHeight="1" x14ac:dyDescent="0.25">
      <c r="A476" s="58"/>
      <c r="B476" s="58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spans="1:29" ht="14.25" customHeight="1" x14ac:dyDescent="0.25">
      <c r="A477" s="58"/>
      <c r="B477" s="58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spans="1:29" ht="14.25" customHeight="1" x14ac:dyDescent="0.25">
      <c r="A478" s="58"/>
      <c r="B478" s="58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spans="1:29" ht="14.25" customHeight="1" x14ac:dyDescent="0.25">
      <c r="A479" s="58"/>
      <c r="B479" s="58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spans="1:29" ht="14.25" customHeight="1" x14ac:dyDescent="0.25">
      <c r="A480" s="58"/>
      <c r="B480" s="58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spans="1:29" ht="14.25" customHeight="1" x14ac:dyDescent="0.25">
      <c r="A481" s="58"/>
      <c r="B481" s="58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spans="1:29" ht="14.25" customHeight="1" x14ac:dyDescent="0.25">
      <c r="A482" s="58"/>
      <c r="B482" s="58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spans="1:29" ht="14.25" customHeight="1" x14ac:dyDescent="0.25">
      <c r="A483" s="58"/>
      <c r="B483" s="58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spans="1:29" ht="14.25" customHeight="1" x14ac:dyDescent="0.25">
      <c r="A484" s="58"/>
      <c r="B484" s="58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spans="1:29" ht="14.25" customHeight="1" x14ac:dyDescent="0.25">
      <c r="A485" s="58"/>
      <c r="B485" s="58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spans="1:29" ht="14.25" customHeight="1" x14ac:dyDescent="0.25">
      <c r="A486" s="58"/>
      <c r="B486" s="58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spans="1:29" ht="14.25" customHeight="1" x14ac:dyDescent="0.25">
      <c r="A487" s="58"/>
      <c r="B487" s="58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spans="1:29" ht="14.25" customHeight="1" x14ac:dyDescent="0.25">
      <c r="A488" s="58"/>
      <c r="B488" s="58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spans="1:29" ht="14.25" customHeight="1" x14ac:dyDescent="0.25">
      <c r="A489" s="58"/>
      <c r="B489" s="58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spans="1:29" ht="14.25" customHeight="1" x14ac:dyDescent="0.25">
      <c r="A490" s="58"/>
      <c r="B490" s="58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spans="1:29" ht="14.25" customHeight="1" x14ac:dyDescent="0.25">
      <c r="A491" s="58"/>
      <c r="B491" s="58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spans="1:29" ht="14.25" customHeight="1" x14ac:dyDescent="0.25">
      <c r="A492" s="58"/>
      <c r="B492" s="58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spans="1:29" ht="14.25" customHeight="1" x14ac:dyDescent="0.25">
      <c r="A493" s="58"/>
      <c r="B493" s="58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spans="1:29" ht="14.25" customHeight="1" x14ac:dyDescent="0.25">
      <c r="A494" s="58"/>
      <c r="B494" s="58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spans="1:29" ht="14.25" customHeight="1" x14ac:dyDescent="0.25">
      <c r="A495" s="58"/>
      <c r="B495" s="58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spans="1:29" ht="14.25" customHeight="1" x14ac:dyDescent="0.25">
      <c r="A496" s="58"/>
      <c r="B496" s="58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spans="1:29" ht="14.25" customHeight="1" x14ac:dyDescent="0.25">
      <c r="A497" s="58"/>
      <c r="B497" s="58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spans="1:29" ht="14.25" customHeight="1" x14ac:dyDescent="0.25">
      <c r="A498" s="58"/>
      <c r="B498" s="58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spans="1:29" ht="14.25" customHeight="1" x14ac:dyDescent="0.25">
      <c r="A499" s="58"/>
      <c r="B499" s="58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spans="1:29" ht="14.25" customHeight="1" x14ac:dyDescent="0.25">
      <c r="A500" s="58"/>
      <c r="B500" s="58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spans="1:29" ht="14.25" customHeight="1" x14ac:dyDescent="0.25">
      <c r="A501" s="58"/>
      <c r="B501" s="58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spans="1:29" ht="14.25" customHeight="1" x14ac:dyDescent="0.25">
      <c r="A502" s="58"/>
      <c r="B502" s="58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spans="1:29" ht="14.25" customHeight="1" x14ac:dyDescent="0.25">
      <c r="A503" s="58"/>
      <c r="B503" s="58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spans="1:29" ht="14.25" customHeight="1" x14ac:dyDescent="0.25">
      <c r="A504" s="58"/>
      <c r="B504" s="58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spans="1:29" ht="14.25" customHeight="1" x14ac:dyDescent="0.25">
      <c r="A505" s="58"/>
      <c r="B505" s="58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spans="1:29" ht="14.25" customHeight="1" x14ac:dyDescent="0.25">
      <c r="A506" s="58"/>
      <c r="B506" s="58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spans="1:29" ht="14.25" customHeight="1" x14ac:dyDescent="0.25">
      <c r="A507" s="58"/>
      <c r="B507" s="58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spans="1:29" ht="14.25" customHeight="1" x14ac:dyDescent="0.25">
      <c r="A508" s="58"/>
      <c r="B508" s="58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spans="1:29" ht="14.25" customHeight="1" x14ac:dyDescent="0.25">
      <c r="A509" s="58"/>
      <c r="B509" s="58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spans="1:29" ht="14.25" customHeight="1" x14ac:dyDescent="0.25">
      <c r="A510" s="58"/>
      <c r="B510" s="58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spans="1:29" ht="14.25" customHeight="1" x14ac:dyDescent="0.25">
      <c r="A511" s="58"/>
      <c r="B511" s="58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spans="1:29" ht="14.25" customHeight="1" x14ac:dyDescent="0.25">
      <c r="A512" s="58"/>
      <c r="B512" s="58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spans="1:29" ht="14.25" customHeight="1" x14ac:dyDescent="0.25">
      <c r="A513" s="58"/>
      <c r="B513" s="58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spans="1:29" ht="14.25" customHeight="1" x14ac:dyDescent="0.25">
      <c r="A514" s="58"/>
      <c r="B514" s="58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spans="1:29" ht="14.25" customHeight="1" x14ac:dyDescent="0.25">
      <c r="A515" s="58"/>
      <c r="B515" s="58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spans="1:29" ht="14.25" customHeight="1" x14ac:dyDescent="0.25">
      <c r="A516" s="58"/>
      <c r="B516" s="58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spans="1:29" ht="14.25" customHeight="1" x14ac:dyDescent="0.25">
      <c r="A517" s="58"/>
      <c r="B517" s="58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spans="1:29" ht="14.25" customHeight="1" x14ac:dyDescent="0.25">
      <c r="A518" s="58"/>
      <c r="B518" s="58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spans="1:29" ht="14.25" customHeight="1" x14ac:dyDescent="0.25">
      <c r="A519" s="58"/>
      <c r="B519" s="58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spans="1:29" ht="14.25" customHeight="1" x14ac:dyDescent="0.25">
      <c r="A520" s="58"/>
      <c r="B520" s="58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spans="1:29" ht="14.25" customHeight="1" x14ac:dyDescent="0.25">
      <c r="A521" s="58"/>
      <c r="B521" s="58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spans="1:29" ht="14.25" customHeight="1" x14ac:dyDescent="0.25">
      <c r="A522" s="58"/>
      <c r="B522" s="58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spans="1:29" ht="14.25" customHeight="1" x14ac:dyDescent="0.25">
      <c r="A523" s="58"/>
      <c r="B523" s="58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:29" ht="14.25" customHeight="1" x14ac:dyDescent="0.25">
      <c r="A524" s="58"/>
      <c r="B524" s="58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:29" ht="14.25" customHeight="1" x14ac:dyDescent="0.25">
      <c r="A525" s="58"/>
      <c r="B525" s="58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spans="1:29" ht="14.25" customHeight="1" x14ac:dyDescent="0.25">
      <c r="A526" s="58"/>
      <c r="B526" s="58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spans="1:29" ht="14.25" customHeight="1" x14ac:dyDescent="0.25">
      <c r="A527" s="58"/>
      <c r="B527" s="58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spans="1:29" ht="14.25" customHeight="1" x14ac:dyDescent="0.25">
      <c r="A528" s="58"/>
      <c r="B528" s="58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spans="1:29" ht="14.25" customHeight="1" x14ac:dyDescent="0.25">
      <c r="A529" s="58"/>
      <c r="B529" s="58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spans="1:29" ht="14.25" customHeight="1" x14ac:dyDescent="0.25">
      <c r="A530" s="58"/>
      <c r="B530" s="58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:29" ht="14.25" customHeight="1" x14ac:dyDescent="0.25">
      <c r="A531" s="58"/>
      <c r="B531" s="58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:29" ht="14.25" customHeight="1" x14ac:dyDescent="0.25">
      <c r="A532" s="58"/>
      <c r="B532" s="58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spans="1:29" ht="14.25" customHeight="1" x14ac:dyDescent="0.25">
      <c r="A533" s="58"/>
      <c r="B533" s="58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spans="1:29" ht="14.25" customHeight="1" x14ac:dyDescent="0.25">
      <c r="A534" s="58"/>
      <c r="B534" s="58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spans="1:29" ht="14.25" customHeight="1" x14ac:dyDescent="0.25">
      <c r="A535" s="58"/>
      <c r="B535" s="58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spans="1:29" ht="14.25" customHeight="1" x14ac:dyDescent="0.25">
      <c r="A536" s="58"/>
      <c r="B536" s="58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spans="1:29" ht="14.25" customHeight="1" x14ac:dyDescent="0.25">
      <c r="A537" s="58"/>
      <c r="B537" s="58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spans="1:29" ht="14.25" customHeight="1" x14ac:dyDescent="0.25">
      <c r="A538" s="58"/>
      <c r="B538" s="58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spans="1:29" ht="14.25" customHeight="1" x14ac:dyDescent="0.25">
      <c r="A539" s="58"/>
      <c r="B539" s="58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spans="1:29" ht="14.25" customHeight="1" x14ac:dyDescent="0.25">
      <c r="A540" s="58"/>
      <c r="B540" s="58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spans="1:29" ht="14.25" customHeight="1" x14ac:dyDescent="0.25">
      <c r="A541" s="58"/>
      <c r="B541" s="58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spans="1:29" ht="14.25" customHeight="1" x14ac:dyDescent="0.25">
      <c r="A542" s="58"/>
      <c r="B542" s="58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spans="1:29" ht="14.25" customHeight="1" x14ac:dyDescent="0.25">
      <c r="A543" s="58"/>
      <c r="B543" s="58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spans="1:29" ht="14.25" customHeight="1" x14ac:dyDescent="0.25">
      <c r="A544" s="58"/>
      <c r="B544" s="58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spans="1:29" ht="14.25" customHeight="1" x14ac:dyDescent="0.25">
      <c r="A545" s="58"/>
      <c r="B545" s="58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spans="1:29" ht="14.25" customHeight="1" x14ac:dyDescent="0.25">
      <c r="A546" s="58"/>
      <c r="B546" s="58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spans="1:29" ht="14.25" customHeight="1" x14ac:dyDescent="0.25">
      <c r="A547" s="58"/>
      <c r="B547" s="58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spans="1:29" ht="14.25" customHeight="1" x14ac:dyDescent="0.25">
      <c r="A548" s="58"/>
      <c r="B548" s="58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spans="1:29" ht="14.25" customHeight="1" x14ac:dyDescent="0.25">
      <c r="A549" s="58"/>
      <c r="B549" s="58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spans="1:29" ht="14.25" customHeight="1" x14ac:dyDescent="0.25">
      <c r="A550" s="58"/>
      <c r="B550" s="58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spans="1:29" ht="14.25" customHeight="1" x14ac:dyDescent="0.25">
      <c r="A551" s="58"/>
      <c r="B551" s="58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spans="1:29" ht="14.25" customHeight="1" x14ac:dyDescent="0.25">
      <c r="A552" s="58"/>
      <c r="B552" s="58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spans="1:29" ht="14.25" customHeight="1" x14ac:dyDescent="0.25">
      <c r="A553" s="58"/>
      <c r="B553" s="58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spans="1:29" ht="14.25" customHeight="1" x14ac:dyDescent="0.25">
      <c r="A554" s="58"/>
      <c r="B554" s="58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spans="1:29" ht="14.25" customHeight="1" x14ac:dyDescent="0.25">
      <c r="A555" s="58"/>
      <c r="B555" s="58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spans="1:29" ht="14.25" customHeight="1" x14ac:dyDescent="0.25">
      <c r="A556" s="58"/>
      <c r="B556" s="58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spans="1:29" ht="14.25" customHeight="1" x14ac:dyDescent="0.25">
      <c r="A557" s="58"/>
      <c r="B557" s="58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spans="1:29" ht="14.25" customHeight="1" x14ac:dyDescent="0.25">
      <c r="A558" s="58"/>
      <c r="B558" s="58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spans="1:29" ht="14.25" customHeight="1" x14ac:dyDescent="0.25">
      <c r="A559" s="58"/>
      <c r="B559" s="58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spans="1:29" ht="14.25" customHeight="1" x14ac:dyDescent="0.25">
      <c r="A560" s="58"/>
      <c r="B560" s="58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spans="1:29" ht="14.25" customHeight="1" x14ac:dyDescent="0.25">
      <c r="A561" s="58"/>
      <c r="B561" s="58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spans="1:29" ht="14.25" customHeight="1" x14ac:dyDescent="0.25">
      <c r="A562" s="58"/>
      <c r="B562" s="58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spans="1:29" ht="14.25" customHeight="1" x14ac:dyDescent="0.25">
      <c r="A563" s="58"/>
      <c r="B563" s="58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spans="1:29" ht="14.25" customHeight="1" x14ac:dyDescent="0.25">
      <c r="A564" s="58"/>
      <c r="B564" s="58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spans="1:29" ht="14.25" customHeight="1" x14ac:dyDescent="0.25">
      <c r="A565" s="58"/>
      <c r="B565" s="58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spans="1:29" ht="14.25" customHeight="1" x14ac:dyDescent="0.25">
      <c r="A566" s="58"/>
      <c r="B566" s="58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spans="1:29" ht="14.25" customHeight="1" x14ac:dyDescent="0.25">
      <c r="A567" s="58"/>
      <c r="B567" s="58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spans="1:29" ht="14.25" customHeight="1" x14ac:dyDescent="0.25">
      <c r="A568" s="58"/>
      <c r="B568" s="58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spans="1:29" ht="14.25" customHeight="1" x14ac:dyDescent="0.25">
      <c r="A569" s="58"/>
      <c r="B569" s="58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spans="1:29" ht="14.25" customHeight="1" x14ac:dyDescent="0.25">
      <c r="A570" s="58"/>
      <c r="B570" s="58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spans="1:29" ht="14.25" customHeight="1" x14ac:dyDescent="0.25">
      <c r="A571" s="58"/>
      <c r="B571" s="58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spans="1:29" ht="14.25" customHeight="1" x14ac:dyDescent="0.25">
      <c r="A572" s="58"/>
      <c r="B572" s="58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spans="1:29" ht="14.25" customHeight="1" x14ac:dyDescent="0.25">
      <c r="A573" s="58"/>
      <c r="B573" s="58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spans="1:29" ht="14.25" customHeight="1" x14ac:dyDescent="0.25">
      <c r="A574" s="58"/>
      <c r="B574" s="58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spans="1:29" ht="14.25" customHeight="1" x14ac:dyDescent="0.25">
      <c r="A575" s="58"/>
      <c r="B575" s="58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spans="1:29" ht="14.25" customHeight="1" x14ac:dyDescent="0.25">
      <c r="A576" s="58"/>
      <c r="B576" s="58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spans="1:29" ht="14.25" customHeight="1" x14ac:dyDescent="0.25">
      <c r="A577" s="58"/>
      <c r="B577" s="58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spans="1:29" ht="14.25" customHeight="1" x14ac:dyDescent="0.25">
      <c r="A578" s="58"/>
      <c r="B578" s="58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spans="1:29" ht="14.25" customHeight="1" x14ac:dyDescent="0.25">
      <c r="A579" s="58"/>
      <c r="B579" s="58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spans="1:29" ht="14.25" customHeight="1" x14ac:dyDescent="0.25">
      <c r="A580" s="58"/>
      <c r="B580" s="58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spans="1:29" ht="14.25" customHeight="1" x14ac:dyDescent="0.25">
      <c r="A581" s="58"/>
      <c r="B581" s="58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spans="1:29" ht="14.25" customHeight="1" x14ac:dyDescent="0.25">
      <c r="A582" s="58"/>
      <c r="B582" s="58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spans="1:29" ht="14.25" customHeight="1" x14ac:dyDescent="0.25">
      <c r="A583" s="58"/>
      <c r="B583" s="58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spans="1:29" ht="14.25" customHeight="1" x14ac:dyDescent="0.25">
      <c r="A584" s="58"/>
      <c r="B584" s="58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spans="1:29" ht="14.25" customHeight="1" x14ac:dyDescent="0.25">
      <c r="A585" s="58"/>
      <c r="B585" s="58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spans="1:29" ht="14.25" customHeight="1" x14ac:dyDescent="0.25">
      <c r="A586" s="58"/>
      <c r="B586" s="58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spans="1:29" ht="14.25" customHeight="1" x14ac:dyDescent="0.25">
      <c r="A587" s="58"/>
      <c r="B587" s="58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spans="1:29" ht="14.25" customHeight="1" x14ac:dyDescent="0.25">
      <c r="A588" s="58"/>
      <c r="B588" s="58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spans="1:29" ht="14.25" customHeight="1" x14ac:dyDescent="0.25">
      <c r="A589" s="58"/>
      <c r="B589" s="58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spans="1:29" ht="14.25" customHeight="1" x14ac:dyDescent="0.25">
      <c r="A590" s="58"/>
      <c r="B590" s="58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spans="1:29" ht="14.25" customHeight="1" x14ac:dyDescent="0.25">
      <c r="A591" s="58"/>
      <c r="B591" s="58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spans="1:29" ht="14.25" customHeight="1" x14ac:dyDescent="0.25">
      <c r="A592" s="58"/>
      <c r="B592" s="58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spans="1:29" ht="14.25" customHeight="1" x14ac:dyDescent="0.25">
      <c r="A593" s="58"/>
      <c r="B593" s="58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spans="1:29" ht="14.25" customHeight="1" x14ac:dyDescent="0.25">
      <c r="A594" s="58"/>
      <c r="B594" s="58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spans="1:29" ht="14.25" customHeight="1" x14ac:dyDescent="0.25">
      <c r="A595" s="58"/>
      <c r="B595" s="58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spans="1:29" ht="14.25" customHeight="1" x14ac:dyDescent="0.25">
      <c r="A596" s="58"/>
      <c r="B596" s="58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spans="1:29" ht="14.25" customHeight="1" x14ac:dyDescent="0.25">
      <c r="A597" s="58"/>
      <c r="B597" s="58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spans="1:29" ht="14.25" customHeight="1" x14ac:dyDescent="0.25">
      <c r="A598" s="58"/>
      <c r="B598" s="58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spans="1:29" ht="14.25" customHeight="1" x14ac:dyDescent="0.25">
      <c r="A599" s="58"/>
      <c r="B599" s="58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spans="1:29" ht="14.25" customHeight="1" x14ac:dyDescent="0.25">
      <c r="A600" s="58"/>
      <c r="B600" s="58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spans="1:29" ht="14.25" customHeight="1" x14ac:dyDescent="0.25">
      <c r="A601" s="58"/>
      <c r="B601" s="58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spans="1:29" ht="14.25" customHeight="1" x14ac:dyDescent="0.25">
      <c r="A602" s="58"/>
      <c r="B602" s="58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spans="1:29" ht="14.25" customHeight="1" x14ac:dyDescent="0.25">
      <c r="A603" s="58"/>
      <c r="B603" s="58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spans="1:29" ht="14.25" customHeight="1" x14ac:dyDescent="0.25">
      <c r="A604" s="58"/>
      <c r="B604" s="58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spans="1:29" ht="14.25" customHeight="1" x14ac:dyDescent="0.25">
      <c r="A605" s="58"/>
      <c r="B605" s="58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spans="1:29" ht="14.25" customHeight="1" x14ac:dyDescent="0.25">
      <c r="A606" s="58"/>
      <c r="B606" s="58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spans="1:29" ht="14.25" customHeight="1" x14ac:dyDescent="0.25">
      <c r="A607" s="58"/>
      <c r="B607" s="58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spans="1:29" ht="14.25" customHeight="1" x14ac:dyDescent="0.25">
      <c r="A608" s="58"/>
      <c r="B608" s="58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spans="1:29" ht="14.25" customHeight="1" x14ac:dyDescent="0.25">
      <c r="A609" s="58"/>
      <c r="B609" s="58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spans="1:29" ht="14.25" customHeight="1" x14ac:dyDescent="0.25">
      <c r="A610" s="58"/>
      <c r="B610" s="58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spans="1:29" ht="14.25" customHeight="1" x14ac:dyDescent="0.25">
      <c r="A611" s="58"/>
      <c r="B611" s="58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spans="1:29" ht="14.25" customHeight="1" x14ac:dyDescent="0.25">
      <c r="A612" s="58"/>
      <c r="B612" s="58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spans="1:29" ht="14.25" customHeight="1" x14ac:dyDescent="0.25">
      <c r="A613" s="58"/>
      <c r="B613" s="58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spans="1:29" ht="14.25" customHeight="1" x14ac:dyDescent="0.25">
      <c r="A614" s="58"/>
      <c r="B614" s="58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spans="1:29" ht="14.25" customHeight="1" x14ac:dyDescent="0.25">
      <c r="A615" s="58"/>
      <c r="B615" s="58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spans="1:29" ht="14.25" customHeight="1" x14ac:dyDescent="0.25">
      <c r="A616" s="58"/>
      <c r="B616" s="58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spans="1:29" ht="14.25" customHeight="1" x14ac:dyDescent="0.25">
      <c r="A617" s="58"/>
      <c r="B617" s="58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spans="1:29" ht="14.25" customHeight="1" x14ac:dyDescent="0.25">
      <c r="A618" s="58"/>
      <c r="B618" s="58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spans="1:29" ht="14.25" customHeight="1" x14ac:dyDescent="0.25">
      <c r="A619" s="58"/>
      <c r="B619" s="58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spans="1:29" ht="14.25" customHeight="1" x14ac:dyDescent="0.25">
      <c r="A620" s="58"/>
      <c r="B620" s="58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spans="1:29" ht="14.25" customHeight="1" x14ac:dyDescent="0.25">
      <c r="A621" s="58"/>
      <c r="B621" s="58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spans="1:29" ht="14.25" customHeight="1" x14ac:dyDescent="0.25">
      <c r="A622" s="58"/>
      <c r="B622" s="58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spans="1:29" ht="14.25" customHeight="1" x14ac:dyDescent="0.25">
      <c r="A623" s="58"/>
      <c r="B623" s="58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spans="1:29" ht="14.25" customHeight="1" x14ac:dyDescent="0.25">
      <c r="A624" s="58"/>
      <c r="B624" s="58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spans="1:29" ht="14.25" customHeight="1" x14ac:dyDescent="0.25">
      <c r="A625" s="58"/>
      <c r="B625" s="58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spans="1:29" ht="14.25" customHeight="1" x14ac:dyDescent="0.25">
      <c r="A626" s="58"/>
      <c r="B626" s="58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spans="1:29" ht="14.25" customHeight="1" x14ac:dyDescent="0.25">
      <c r="A627" s="58"/>
      <c r="B627" s="58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spans="1:29" ht="14.25" customHeight="1" x14ac:dyDescent="0.25">
      <c r="A628" s="58"/>
      <c r="B628" s="58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spans="1:29" ht="14.25" customHeight="1" x14ac:dyDescent="0.25">
      <c r="A629" s="58"/>
      <c r="B629" s="58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spans="1:29" ht="14.25" customHeight="1" x14ac:dyDescent="0.25">
      <c r="A630" s="58"/>
      <c r="B630" s="58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spans="1:29" ht="14.25" customHeight="1" x14ac:dyDescent="0.25">
      <c r="A631" s="58"/>
      <c r="B631" s="58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spans="1:29" ht="14.25" customHeight="1" x14ac:dyDescent="0.25">
      <c r="A632" s="58"/>
      <c r="B632" s="58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spans="1:29" ht="14.25" customHeight="1" x14ac:dyDescent="0.25">
      <c r="A633" s="58"/>
      <c r="B633" s="58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spans="1:29" ht="14.25" customHeight="1" x14ac:dyDescent="0.25">
      <c r="A634" s="58"/>
      <c r="B634" s="58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spans="1:29" ht="14.25" customHeight="1" x14ac:dyDescent="0.25">
      <c r="A635" s="58"/>
      <c r="B635" s="58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spans="1:29" ht="14.25" customHeight="1" x14ac:dyDescent="0.25">
      <c r="A636" s="58"/>
      <c r="B636" s="58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spans="1:29" ht="14.25" customHeight="1" x14ac:dyDescent="0.25">
      <c r="A637" s="58"/>
      <c r="B637" s="58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spans="1:29" ht="14.25" customHeight="1" x14ac:dyDescent="0.25">
      <c r="A638" s="58"/>
      <c r="B638" s="58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spans="1:29" ht="14.25" customHeight="1" x14ac:dyDescent="0.25">
      <c r="A639" s="58"/>
      <c r="B639" s="58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spans="1:29" ht="14.25" customHeight="1" x14ac:dyDescent="0.25">
      <c r="A640" s="58"/>
      <c r="B640" s="58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spans="1:29" ht="14.25" customHeight="1" x14ac:dyDescent="0.25">
      <c r="A641" s="58"/>
      <c r="B641" s="58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spans="1:29" ht="14.25" customHeight="1" x14ac:dyDescent="0.25">
      <c r="A642" s="58"/>
      <c r="B642" s="58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spans="1:29" ht="14.25" customHeight="1" x14ac:dyDescent="0.25">
      <c r="A643" s="58"/>
      <c r="B643" s="58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spans="1:29" ht="14.25" customHeight="1" x14ac:dyDescent="0.25">
      <c r="A644" s="58"/>
      <c r="B644" s="58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spans="1:29" ht="14.25" customHeight="1" x14ac:dyDescent="0.25">
      <c r="A645" s="58"/>
      <c r="B645" s="58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spans="1:29" ht="14.25" customHeight="1" x14ac:dyDescent="0.25">
      <c r="A646" s="58"/>
      <c r="B646" s="58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spans="1:29" ht="14.25" customHeight="1" x14ac:dyDescent="0.25">
      <c r="A647" s="58"/>
      <c r="B647" s="58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spans="1:29" ht="14.25" customHeight="1" x14ac:dyDescent="0.25">
      <c r="A648" s="58"/>
      <c r="B648" s="58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spans="1:29" ht="14.25" customHeight="1" x14ac:dyDescent="0.25">
      <c r="A649" s="58"/>
      <c r="B649" s="58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spans="1:29" ht="14.25" customHeight="1" x14ac:dyDescent="0.25">
      <c r="A650" s="58"/>
      <c r="B650" s="58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spans="1:29" ht="14.25" customHeight="1" x14ac:dyDescent="0.25">
      <c r="A651" s="58"/>
      <c r="B651" s="58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spans="1:29" ht="14.25" customHeight="1" x14ac:dyDescent="0.25">
      <c r="A652" s="58"/>
      <c r="B652" s="58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spans="1:29" ht="14.25" customHeight="1" x14ac:dyDescent="0.25">
      <c r="A653" s="58"/>
      <c r="B653" s="58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spans="1:29" ht="14.25" customHeight="1" x14ac:dyDescent="0.25">
      <c r="A654" s="58"/>
      <c r="B654" s="58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spans="1:29" ht="14.25" customHeight="1" x14ac:dyDescent="0.25">
      <c r="A655" s="58"/>
      <c r="B655" s="58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spans="1:29" ht="14.25" customHeight="1" x14ac:dyDescent="0.25">
      <c r="A656" s="58"/>
      <c r="B656" s="58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spans="1:29" ht="14.25" customHeight="1" x14ac:dyDescent="0.25">
      <c r="A657" s="58"/>
      <c r="B657" s="58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spans="1:29" ht="14.25" customHeight="1" x14ac:dyDescent="0.25">
      <c r="A658" s="58"/>
      <c r="B658" s="58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spans="1:29" ht="14.25" customHeight="1" x14ac:dyDescent="0.25">
      <c r="A659" s="58"/>
      <c r="B659" s="58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spans="1:29" ht="14.25" customHeight="1" x14ac:dyDescent="0.25">
      <c r="A660" s="58"/>
      <c r="B660" s="58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spans="1:29" ht="14.25" customHeight="1" x14ac:dyDescent="0.25">
      <c r="A661" s="58"/>
      <c r="B661" s="58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spans="1:29" ht="14.25" customHeight="1" x14ac:dyDescent="0.25">
      <c r="A662" s="58"/>
      <c r="B662" s="58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spans="1:29" ht="14.25" customHeight="1" x14ac:dyDescent="0.25">
      <c r="A663" s="58"/>
      <c r="B663" s="58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spans="1:29" ht="14.25" customHeight="1" x14ac:dyDescent="0.25">
      <c r="A664" s="58"/>
      <c r="B664" s="58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spans="1:29" ht="14.25" customHeight="1" x14ac:dyDescent="0.25">
      <c r="A665" s="58"/>
      <c r="B665" s="58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spans="1:29" ht="14.25" customHeight="1" x14ac:dyDescent="0.25">
      <c r="A666" s="58"/>
      <c r="B666" s="58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spans="1:29" ht="14.25" customHeight="1" x14ac:dyDescent="0.25">
      <c r="A667" s="58"/>
      <c r="B667" s="58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spans="1:29" ht="14.25" customHeight="1" x14ac:dyDescent="0.25">
      <c r="A668" s="58"/>
      <c r="B668" s="58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spans="1:29" ht="14.25" customHeight="1" x14ac:dyDescent="0.25">
      <c r="A669" s="58"/>
      <c r="B669" s="58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spans="1:29" ht="14.25" customHeight="1" x14ac:dyDescent="0.25">
      <c r="A670" s="58"/>
      <c r="B670" s="58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spans="1:29" ht="14.25" customHeight="1" x14ac:dyDescent="0.25">
      <c r="A671" s="58"/>
      <c r="B671" s="58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spans="1:29" ht="14.25" customHeight="1" x14ac:dyDescent="0.25">
      <c r="A672" s="58"/>
      <c r="B672" s="58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spans="1:29" ht="14.25" customHeight="1" x14ac:dyDescent="0.25">
      <c r="A673" s="58"/>
      <c r="B673" s="58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spans="1:29" ht="14.25" customHeight="1" x14ac:dyDescent="0.25">
      <c r="A674" s="58"/>
      <c r="B674" s="58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spans="1:29" ht="14.25" customHeight="1" x14ac:dyDescent="0.25">
      <c r="A675" s="58"/>
      <c r="B675" s="58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spans="1:29" ht="14.25" customHeight="1" x14ac:dyDescent="0.25">
      <c r="A676" s="58"/>
      <c r="B676" s="58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spans="1:29" ht="14.25" customHeight="1" x14ac:dyDescent="0.25">
      <c r="A677" s="58"/>
      <c r="B677" s="58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spans="1:29" ht="14.25" customHeight="1" x14ac:dyDescent="0.25">
      <c r="A678" s="58"/>
      <c r="B678" s="58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spans="1:29" ht="14.25" customHeight="1" x14ac:dyDescent="0.25">
      <c r="A679" s="58"/>
      <c r="B679" s="58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spans="1:29" ht="14.25" customHeight="1" x14ac:dyDescent="0.25">
      <c r="A680" s="58"/>
      <c r="B680" s="58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spans="1:29" ht="14.25" customHeight="1" x14ac:dyDescent="0.25">
      <c r="A681" s="58"/>
      <c r="B681" s="58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spans="1:29" ht="14.25" customHeight="1" x14ac:dyDescent="0.25">
      <c r="A682" s="58"/>
      <c r="B682" s="58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spans="1:29" ht="14.25" customHeight="1" x14ac:dyDescent="0.25">
      <c r="A683" s="58"/>
      <c r="B683" s="58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spans="1:29" ht="14.25" customHeight="1" x14ac:dyDescent="0.25">
      <c r="A684" s="58"/>
      <c r="B684" s="58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spans="1:29" ht="14.25" customHeight="1" x14ac:dyDescent="0.25">
      <c r="A685" s="58"/>
      <c r="B685" s="58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spans="1:29" ht="14.25" customHeight="1" x14ac:dyDescent="0.25">
      <c r="A686" s="58"/>
      <c r="B686" s="58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spans="1:29" ht="14.25" customHeight="1" x14ac:dyDescent="0.25">
      <c r="A687" s="58"/>
      <c r="B687" s="58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spans="1:29" ht="14.25" customHeight="1" x14ac:dyDescent="0.25">
      <c r="A688" s="58"/>
      <c r="B688" s="58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spans="1:29" ht="14.25" customHeight="1" x14ac:dyDescent="0.25">
      <c r="A689" s="58"/>
      <c r="B689" s="58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spans="1:29" ht="14.25" customHeight="1" x14ac:dyDescent="0.25">
      <c r="A690" s="58"/>
      <c r="B690" s="58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spans="1:29" ht="14.25" customHeight="1" x14ac:dyDescent="0.25">
      <c r="A691" s="58"/>
      <c r="B691" s="58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spans="1:29" ht="14.25" customHeight="1" x14ac:dyDescent="0.25">
      <c r="A692" s="58"/>
      <c r="B692" s="58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spans="1:29" ht="14.25" customHeight="1" x14ac:dyDescent="0.25">
      <c r="A693" s="58"/>
      <c r="B693" s="58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spans="1:29" ht="14.25" customHeight="1" x14ac:dyDescent="0.25">
      <c r="A694" s="58"/>
      <c r="B694" s="58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spans="1:29" ht="14.25" customHeight="1" x14ac:dyDescent="0.25">
      <c r="A695" s="58"/>
      <c r="B695" s="58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spans="1:29" ht="14.25" customHeight="1" x14ac:dyDescent="0.25">
      <c r="A696" s="58"/>
      <c r="B696" s="58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spans="1:29" ht="14.25" customHeight="1" x14ac:dyDescent="0.25">
      <c r="A697" s="58"/>
      <c r="B697" s="58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spans="1:29" ht="14.25" customHeight="1" x14ac:dyDescent="0.25">
      <c r="A698" s="58"/>
      <c r="B698" s="58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spans="1:29" ht="14.25" customHeight="1" x14ac:dyDescent="0.25">
      <c r="A699" s="58"/>
      <c r="B699" s="58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spans="1:29" ht="14.25" customHeight="1" x14ac:dyDescent="0.25">
      <c r="A700" s="58"/>
      <c r="B700" s="58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spans="1:29" ht="14.25" customHeight="1" x14ac:dyDescent="0.25">
      <c r="A701" s="58"/>
      <c r="B701" s="58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spans="1:29" ht="14.25" customHeight="1" x14ac:dyDescent="0.25">
      <c r="A702" s="58"/>
      <c r="B702" s="58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spans="1:29" ht="14.25" customHeight="1" x14ac:dyDescent="0.25">
      <c r="A703" s="58"/>
      <c r="B703" s="58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spans="1:29" ht="14.25" customHeight="1" x14ac:dyDescent="0.25">
      <c r="A704" s="58"/>
      <c r="B704" s="58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spans="1:29" ht="14.25" customHeight="1" x14ac:dyDescent="0.25">
      <c r="A705" s="58"/>
      <c r="B705" s="58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spans="1:29" ht="14.25" customHeight="1" x14ac:dyDescent="0.25">
      <c r="A706" s="58"/>
      <c r="B706" s="58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spans="1:29" ht="14.25" customHeight="1" x14ac:dyDescent="0.25">
      <c r="A707" s="58"/>
      <c r="B707" s="58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spans="1:29" ht="14.25" customHeight="1" x14ac:dyDescent="0.25">
      <c r="A708" s="58"/>
      <c r="B708" s="58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spans="1:29" ht="14.25" customHeight="1" x14ac:dyDescent="0.25">
      <c r="A709" s="58"/>
      <c r="B709" s="58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spans="1:29" ht="14.25" customHeight="1" x14ac:dyDescent="0.25">
      <c r="A710" s="58"/>
      <c r="B710" s="58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spans="1:29" ht="14.25" customHeight="1" x14ac:dyDescent="0.25">
      <c r="A711" s="58"/>
      <c r="B711" s="58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spans="1:29" ht="14.25" customHeight="1" x14ac:dyDescent="0.25">
      <c r="A712" s="58"/>
      <c r="B712" s="58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spans="1:29" ht="14.25" customHeight="1" x14ac:dyDescent="0.25">
      <c r="A713" s="58"/>
      <c r="B713" s="58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spans="1:29" ht="14.25" customHeight="1" x14ac:dyDescent="0.25">
      <c r="A714" s="58"/>
      <c r="B714" s="58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spans="1:29" ht="14.25" customHeight="1" x14ac:dyDescent="0.25">
      <c r="A715" s="58"/>
      <c r="B715" s="58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spans="1:29" ht="14.25" customHeight="1" x14ac:dyDescent="0.25">
      <c r="A716" s="58"/>
      <c r="B716" s="58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spans="1:29" ht="14.25" customHeight="1" x14ac:dyDescent="0.25">
      <c r="A717" s="58"/>
      <c r="B717" s="58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spans="1:29" ht="14.25" customHeight="1" x14ac:dyDescent="0.25">
      <c r="A718" s="58"/>
      <c r="B718" s="58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spans="1:29" ht="14.25" customHeight="1" x14ac:dyDescent="0.25">
      <c r="A719" s="58"/>
      <c r="B719" s="58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spans="1:29" ht="14.25" customHeight="1" x14ac:dyDescent="0.25">
      <c r="A720" s="58"/>
      <c r="B720" s="58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spans="1:29" ht="14.25" customHeight="1" x14ac:dyDescent="0.25">
      <c r="A721" s="58"/>
      <c r="B721" s="58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spans="1:29" ht="14.25" customHeight="1" x14ac:dyDescent="0.25">
      <c r="A722" s="58"/>
      <c r="B722" s="58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spans="1:29" ht="14.25" customHeight="1" x14ac:dyDescent="0.25">
      <c r="A723" s="58"/>
      <c r="B723" s="58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spans="1:29" ht="14.25" customHeight="1" x14ac:dyDescent="0.25">
      <c r="A724" s="58"/>
      <c r="B724" s="58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spans="1:29" ht="14.25" customHeight="1" x14ac:dyDescent="0.25">
      <c r="A725" s="58"/>
      <c r="B725" s="58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spans="1:29" ht="14.25" customHeight="1" x14ac:dyDescent="0.25">
      <c r="A726" s="58"/>
      <c r="B726" s="58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spans="1:29" ht="14.25" customHeight="1" x14ac:dyDescent="0.25">
      <c r="A727" s="58"/>
      <c r="B727" s="58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spans="1:29" ht="14.25" customHeight="1" x14ac:dyDescent="0.25">
      <c r="A728" s="58"/>
      <c r="B728" s="58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spans="1:29" ht="14.25" customHeight="1" x14ac:dyDescent="0.25">
      <c r="A729" s="58"/>
      <c r="B729" s="58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spans="1:29" ht="14.25" customHeight="1" x14ac:dyDescent="0.25">
      <c r="A730" s="58"/>
      <c r="B730" s="58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spans="1:29" ht="14.25" customHeight="1" x14ac:dyDescent="0.25">
      <c r="A731" s="58"/>
      <c r="B731" s="58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spans="1:29" ht="14.25" customHeight="1" x14ac:dyDescent="0.25">
      <c r="A732" s="58"/>
      <c r="B732" s="58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spans="1:29" ht="14.25" customHeight="1" x14ac:dyDescent="0.25">
      <c r="A733" s="58"/>
      <c r="B733" s="58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spans="1:29" ht="14.25" customHeight="1" x14ac:dyDescent="0.25">
      <c r="A734" s="58"/>
      <c r="B734" s="58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spans="1:29" ht="14.25" customHeight="1" x14ac:dyDescent="0.25">
      <c r="A735" s="58"/>
      <c r="B735" s="58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spans="1:29" ht="14.25" customHeight="1" x14ac:dyDescent="0.25">
      <c r="A736" s="58"/>
      <c r="B736" s="58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spans="1:29" ht="14.25" customHeight="1" x14ac:dyDescent="0.25">
      <c r="A737" s="58"/>
      <c r="B737" s="58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spans="1:29" ht="14.25" customHeight="1" x14ac:dyDescent="0.25">
      <c r="A738" s="58"/>
      <c r="B738" s="58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spans="1:29" ht="14.25" customHeight="1" x14ac:dyDescent="0.25">
      <c r="A739" s="58"/>
      <c r="B739" s="58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spans="1:29" ht="14.25" customHeight="1" x14ac:dyDescent="0.25">
      <c r="A740" s="58"/>
      <c r="B740" s="58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spans="1:29" ht="14.25" customHeight="1" x14ac:dyDescent="0.25">
      <c r="A741" s="58"/>
      <c r="B741" s="58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spans="1:29" ht="14.25" customHeight="1" x14ac:dyDescent="0.25">
      <c r="A742" s="58"/>
      <c r="B742" s="58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spans="1:29" ht="14.25" customHeight="1" x14ac:dyDescent="0.25">
      <c r="A743" s="58"/>
      <c r="B743" s="58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spans="1:29" ht="14.25" customHeight="1" x14ac:dyDescent="0.25">
      <c r="A744" s="58"/>
      <c r="B744" s="58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spans="1:29" ht="14.25" customHeight="1" x14ac:dyDescent="0.25">
      <c r="A745" s="58"/>
      <c r="B745" s="58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spans="1:29" ht="14.25" customHeight="1" x14ac:dyDescent="0.25">
      <c r="A746" s="58"/>
      <c r="B746" s="58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spans="1:29" ht="14.25" customHeight="1" x14ac:dyDescent="0.25">
      <c r="A747" s="58"/>
      <c r="B747" s="58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spans="1:29" ht="14.25" customHeight="1" x14ac:dyDescent="0.25">
      <c r="A748" s="58"/>
      <c r="B748" s="58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spans="1:29" ht="14.25" customHeight="1" x14ac:dyDescent="0.25">
      <c r="A749" s="58"/>
      <c r="B749" s="58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spans="1:29" ht="14.25" customHeight="1" x14ac:dyDescent="0.25">
      <c r="A750" s="58"/>
      <c r="B750" s="58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spans="1:29" ht="14.25" customHeight="1" x14ac:dyDescent="0.25">
      <c r="A751" s="58"/>
      <c r="B751" s="58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spans="1:29" ht="14.25" customHeight="1" x14ac:dyDescent="0.25">
      <c r="A752" s="58"/>
      <c r="B752" s="58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spans="1:29" ht="14.25" customHeight="1" x14ac:dyDescent="0.25">
      <c r="A753" s="58"/>
      <c r="B753" s="58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spans="1:29" ht="14.25" customHeight="1" x14ac:dyDescent="0.25">
      <c r="A754" s="58"/>
      <c r="B754" s="58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spans="1:29" ht="14.25" customHeight="1" x14ac:dyDescent="0.25">
      <c r="A755" s="58"/>
      <c r="B755" s="58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spans="1:29" ht="14.25" customHeight="1" x14ac:dyDescent="0.25">
      <c r="A756" s="58"/>
      <c r="B756" s="58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spans="1:29" ht="14.25" customHeight="1" x14ac:dyDescent="0.25">
      <c r="A757" s="58"/>
      <c r="B757" s="58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spans="1:29" ht="14.25" customHeight="1" x14ac:dyDescent="0.25">
      <c r="A758" s="58"/>
      <c r="B758" s="58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spans="1:29" ht="14.25" customHeight="1" x14ac:dyDescent="0.25">
      <c r="A759" s="58"/>
      <c r="B759" s="58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spans="1:29" ht="14.25" customHeight="1" x14ac:dyDescent="0.25">
      <c r="A760" s="58"/>
      <c r="B760" s="58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spans="1:29" ht="14.25" customHeight="1" x14ac:dyDescent="0.25">
      <c r="A761" s="58"/>
      <c r="B761" s="58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spans="1:29" ht="14.25" customHeight="1" x14ac:dyDescent="0.25">
      <c r="A762" s="58"/>
      <c r="B762" s="58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spans="1:29" ht="14.25" customHeight="1" x14ac:dyDescent="0.25">
      <c r="A763" s="58"/>
      <c r="B763" s="58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spans="1:29" ht="14.25" customHeight="1" x14ac:dyDescent="0.25">
      <c r="A764" s="58"/>
      <c r="B764" s="58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spans="1:29" ht="14.25" customHeight="1" x14ac:dyDescent="0.25">
      <c r="A765" s="58"/>
      <c r="B765" s="58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spans="1:29" ht="14.25" customHeight="1" x14ac:dyDescent="0.25">
      <c r="A766" s="58"/>
      <c r="B766" s="58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spans="1:29" ht="14.25" customHeight="1" x14ac:dyDescent="0.25">
      <c r="A767" s="58"/>
      <c r="B767" s="58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spans="1:29" ht="14.25" customHeight="1" x14ac:dyDescent="0.25">
      <c r="A768" s="58"/>
      <c r="B768" s="58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spans="1:29" ht="14.25" customHeight="1" x14ac:dyDescent="0.25">
      <c r="A769" s="58"/>
      <c r="B769" s="58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spans="1:29" ht="14.25" customHeight="1" x14ac:dyDescent="0.25">
      <c r="A770" s="58"/>
      <c r="B770" s="58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spans="1:29" ht="14.25" customHeight="1" x14ac:dyDescent="0.25">
      <c r="A771" s="58"/>
      <c r="B771" s="58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spans="1:29" ht="14.25" customHeight="1" x14ac:dyDescent="0.25">
      <c r="A772" s="58"/>
      <c r="B772" s="58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spans="1:29" ht="14.25" customHeight="1" x14ac:dyDescent="0.25">
      <c r="A773" s="58"/>
      <c r="B773" s="58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spans="1:29" ht="14.25" customHeight="1" x14ac:dyDescent="0.25">
      <c r="A774" s="58"/>
      <c r="B774" s="58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spans="1:29" ht="14.25" customHeight="1" x14ac:dyDescent="0.25">
      <c r="A775" s="58"/>
      <c r="B775" s="58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spans="1:29" ht="14.25" customHeight="1" x14ac:dyDescent="0.25">
      <c r="A776" s="58"/>
      <c r="B776" s="58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spans="1:29" ht="14.25" customHeight="1" x14ac:dyDescent="0.25">
      <c r="A777" s="58"/>
      <c r="B777" s="58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spans="1:29" ht="14.25" customHeight="1" x14ac:dyDescent="0.25">
      <c r="A778" s="58"/>
      <c r="B778" s="58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spans="1:29" ht="14.25" customHeight="1" x14ac:dyDescent="0.25">
      <c r="A779" s="58"/>
      <c r="B779" s="58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spans="1:29" ht="14.25" customHeight="1" x14ac:dyDescent="0.25">
      <c r="A780" s="58"/>
      <c r="B780" s="58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spans="1:29" ht="14.25" customHeight="1" x14ac:dyDescent="0.25">
      <c r="A781" s="58"/>
      <c r="B781" s="58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spans="1:29" ht="14.25" customHeight="1" x14ac:dyDescent="0.25">
      <c r="A782" s="58"/>
      <c r="B782" s="58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spans="1:29" ht="14.25" customHeight="1" x14ac:dyDescent="0.25">
      <c r="A783" s="58"/>
      <c r="B783" s="58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spans="1:29" ht="14.25" customHeight="1" x14ac:dyDescent="0.25">
      <c r="A784" s="58"/>
      <c r="B784" s="58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spans="1:29" ht="14.25" customHeight="1" x14ac:dyDescent="0.25">
      <c r="A785" s="58"/>
      <c r="B785" s="58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spans="1:29" ht="14.25" customHeight="1" x14ac:dyDescent="0.25">
      <c r="A786" s="58"/>
      <c r="B786" s="58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spans="1:29" ht="14.25" customHeight="1" x14ac:dyDescent="0.25">
      <c r="A787" s="58"/>
      <c r="B787" s="58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spans="1:29" ht="14.25" customHeight="1" x14ac:dyDescent="0.25">
      <c r="A788" s="58"/>
      <c r="B788" s="58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spans="1:29" ht="14.25" customHeight="1" x14ac:dyDescent="0.25">
      <c r="A789" s="58"/>
      <c r="B789" s="58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spans="1:29" ht="14.25" customHeight="1" x14ac:dyDescent="0.25">
      <c r="A790" s="58"/>
      <c r="B790" s="58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spans="1:29" ht="14.25" customHeight="1" x14ac:dyDescent="0.25">
      <c r="A791" s="58"/>
      <c r="B791" s="58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spans="1:29" ht="14.25" customHeight="1" x14ac:dyDescent="0.25">
      <c r="A792" s="58"/>
      <c r="B792" s="58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spans="1:29" ht="14.25" customHeight="1" x14ac:dyDescent="0.25">
      <c r="A793" s="58"/>
      <c r="B793" s="58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spans="1:29" ht="14.25" customHeight="1" x14ac:dyDescent="0.25">
      <c r="A794" s="58"/>
      <c r="B794" s="58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spans="1:29" ht="14.25" customHeight="1" x14ac:dyDescent="0.25">
      <c r="A795" s="58"/>
      <c r="B795" s="58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spans="1:29" ht="14.25" customHeight="1" x14ac:dyDescent="0.25">
      <c r="A796" s="58"/>
      <c r="B796" s="58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spans="1:29" ht="14.25" customHeight="1" x14ac:dyDescent="0.25">
      <c r="A797" s="58"/>
      <c r="B797" s="58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spans="1:29" ht="14.25" customHeight="1" x14ac:dyDescent="0.25">
      <c r="A798" s="58"/>
      <c r="B798" s="58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spans="1:29" ht="14.25" customHeight="1" x14ac:dyDescent="0.25">
      <c r="A799" s="58"/>
      <c r="B799" s="58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spans="1:29" ht="14.25" customHeight="1" x14ac:dyDescent="0.25">
      <c r="A800" s="58"/>
      <c r="B800" s="58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spans="1:29" ht="14.25" customHeight="1" x14ac:dyDescent="0.25">
      <c r="A801" s="58"/>
      <c r="B801" s="58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spans="1:29" ht="14.25" customHeight="1" x14ac:dyDescent="0.25">
      <c r="A802" s="58"/>
      <c r="B802" s="58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spans="1:29" ht="14.25" customHeight="1" x14ac:dyDescent="0.25">
      <c r="A803" s="58"/>
      <c r="B803" s="58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spans="1:29" ht="14.25" customHeight="1" x14ac:dyDescent="0.25">
      <c r="A804" s="58"/>
      <c r="B804" s="58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spans="1:29" ht="14.25" customHeight="1" x14ac:dyDescent="0.25">
      <c r="A805" s="58"/>
      <c r="B805" s="58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spans="1:29" ht="14.25" customHeight="1" x14ac:dyDescent="0.25">
      <c r="A806" s="58"/>
      <c r="B806" s="58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spans="1:29" ht="14.25" customHeight="1" x14ac:dyDescent="0.25">
      <c r="A807" s="58"/>
      <c r="B807" s="58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spans="1:29" ht="14.25" customHeight="1" x14ac:dyDescent="0.25">
      <c r="A808" s="58"/>
      <c r="B808" s="58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spans="1:29" ht="14.25" customHeight="1" x14ac:dyDescent="0.25">
      <c r="A809" s="58"/>
      <c r="B809" s="58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spans="1:29" ht="14.25" customHeight="1" x14ac:dyDescent="0.25">
      <c r="A810" s="58"/>
      <c r="B810" s="58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spans="1:29" ht="14.25" customHeight="1" x14ac:dyDescent="0.25">
      <c r="A811" s="58"/>
      <c r="B811" s="58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spans="1:29" ht="14.25" customHeight="1" x14ac:dyDescent="0.25">
      <c r="A812" s="58"/>
      <c r="B812" s="58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spans="1:29" ht="14.25" customHeight="1" x14ac:dyDescent="0.25">
      <c r="A813" s="58"/>
      <c r="B813" s="58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spans="1:29" ht="14.25" customHeight="1" x14ac:dyDescent="0.25">
      <c r="A814" s="58"/>
      <c r="B814" s="58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spans="1:29" ht="14.25" customHeight="1" x14ac:dyDescent="0.25">
      <c r="A815" s="58"/>
      <c r="B815" s="58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spans="1:29" ht="14.25" customHeight="1" x14ac:dyDescent="0.25">
      <c r="A816" s="58"/>
      <c r="B816" s="58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spans="1:29" ht="14.25" customHeight="1" x14ac:dyDescent="0.25">
      <c r="A817" s="58"/>
      <c r="B817" s="58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spans="1:29" ht="14.25" customHeight="1" x14ac:dyDescent="0.25">
      <c r="A818" s="58"/>
      <c r="B818" s="58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spans="1:29" ht="14.25" customHeight="1" x14ac:dyDescent="0.25">
      <c r="A819" s="58"/>
      <c r="B819" s="58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spans="1:29" ht="14.25" customHeight="1" x14ac:dyDescent="0.25">
      <c r="A820" s="58"/>
      <c r="B820" s="58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spans="1:29" ht="14.25" customHeight="1" x14ac:dyDescent="0.25">
      <c r="A821" s="58"/>
      <c r="B821" s="58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spans="1:29" ht="14.25" customHeight="1" x14ac:dyDescent="0.25">
      <c r="A822" s="58"/>
      <c r="B822" s="58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spans="1:29" ht="14.25" customHeight="1" x14ac:dyDescent="0.25">
      <c r="A823" s="58"/>
      <c r="B823" s="58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spans="1:29" ht="14.25" customHeight="1" x14ac:dyDescent="0.25">
      <c r="A824" s="58"/>
      <c r="B824" s="58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spans="1:29" ht="14.25" customHeight="1" x14ac:dyDescent="0.25">
      <c r="A825" s="58"/>
      <c r="B825" s="58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spans="1:29" ht="14.25" customHeight="1" x14ac:dyDescent="0.25">
      <c r="A826" s="58"/>
      <c r="B826" s="58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spans="1:29" ht="14.25" customHeight="1" x14ac:dyDescent="0.25">
      <c r="A827" s="58"/>
      <c r="B827" s="58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spans="1:29" ht="14.25" customHeight="1" x14ac:dyDescent="0.25">
      <c r="A828" s="58"/>
      <c r="B828" s="58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spans="1:29" ht="14.25" customHeight="1" x14ac:dyDescent="0.25">
      <c r="A829" s="58"/>
      <c r="B829" s="58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spans="1:29" ht="14.25" customHeight="1" x14ac:dyDescent="0.25">
      <c r="A830" s="58"/>
      <c r="B830" s="58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spans="1:29" ht="14.25" customHeight="1" x14ac:dyDescent="0.25">
      <c r="A831" s="58"/>
      <c r="B831" s="58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spans="1:29" ht="14.25" customHeight="1" x14ac:dyDescent="0.25">
      <c r="A832" s="58"/>
      <c r="B832" s="58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spans="1:29" ht="14.25" customHeight="1" x14ac:dyDescent="0.25">
      <c r="A833" s="58"/>
      <c r="B833" s="58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spans="1:29" ht="14.25" customHeight="1" x14ac:dyDescent="0.25">
      <c r="A834" s="58"/>
      <c r="B834" s="58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spans="1:29" ht="14.25" customHeight="1" x14ac:dyDescent="0.25">
      <c r="A835" s="58"/>
      <c r="B835" s="58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spans="1:29" ht="14.25" customHeight="1" x14ac:dyDescent="0.25">
      <c r="A836" s="58"/>
      <c r="B836" s="58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spans="1:29" ht="14.25" customHeight="1" x14ac:dyDescent="0.25">
      <c r="A837" s="58"/>
      <c r="B837" s="58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spans="1:29" ht="14.25" customHeight="1" x14ac:dyDescent="0.25">
      <c r="A838" s="58"/>
      <c r="B838" s="58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spans="1:29" ht="14.25" customHeight="1" x14ac:dyDescent="0.25">
      <c r="A839" s="58"/>
      <c r="B839" s="58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spans="1:29" ht="14.25" customHeight="1" x14ac:dyDescent="0.25">
      <c r="A840" s="58"/>
      <c r="B840" s="58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spans="1:29" ht="14.25" customHeight="1" x14ac:dyDescent="0.25">
      <c r="A841" s="58"/>
      <c r="B841" s="58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spans="1:29" ht="14.25" customHeight="1" x14ac:dyDescent="0.25">
      <c r="A842" s="58"/>
      <c r="B842" s="58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spans="1:29" ht="14.25" customHeight="1" x14ac:dyDescent="0.25">
      <c r="A843" s="58"/>
      <c r="B843" s="58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spans="1:29" ht="14.25" customHeight="1" x14ac:dyDescent="0.25">
      <c r="A844" s="58"/>
      <c r="B844" s="58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spans="1:29" ht="14.25" customHeight="1" x14ac:dyDescent="0.25">
      <c r="A845" s="58"/>
      <c r="B845" s="58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spans="1:29" ht="14.25" customHeight="1" x14ac:dyDescent="0.25">
      <c r="A846" s="58"/>
      <c r="B846" s="58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spans="1:29" ht="14.25" customHeight="1" x14ac:dyDescent="0.25">
      <c r="A847" s="58"/>
      <c r="B847" s="58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spans="1:29" ht="14.25" customHeight="1" x14ac:dyDescent="0.25">
      <c r="A848" s="58"/>
      <c r="B848" s="58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spans="1:29" ht="14.25" customHeight="1" x14ac:dyDescent="0.25">
      <c r="A849" s="58"/>
      <c r="B849" s="58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spans="1:29" ht="14.25" customHeight="1" x14ac:dyDescent="0.25">
      <c r="A850" s="58"/>
      <c r="B850" s="58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spans="1:29" ht="14.25" customHeight="1" x14ac:dyDescent="0.25">
      <c r="A851" s="58"/>
      <c r="B851" s="58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spans="1:29" ht="14.25" customHeight="1" x14ac:dyDescent="0.25">
      <c r="A852" s="58"/>
      <c r="B852" s="58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spans="1:29" ht="14.25" customHeight="1" x14ac:dyDescent="0.25">
      <c r="A853" s="58"/>
      <c r="B853" s="58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spans="1:29" ht="14.25" customHeight="1" x14ac:dyDescent="0.25">
      <c r="A854" s="58"/>
      <c r="B854" s="58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spans="1:29" ht="14.25" customHeight="1" x14ac:dyDescent="0.25">
      <c r="A855" s="58"/>
      <c r="B855" s="58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spans="1:29" ht="14.25" customHeight="1" x14ac:dyDescent="0.25">
      <c r="A856" s="58"/>
      <c r="B856" s="58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spans="1:29" ht="14.25" customHeight="1" x14ac:dyDescent="0.25">
      <c r="A857" s="58"/>
      <c r="B857" s="58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spans="1:29" ht="14.25" customHeight="1" x14ac:dyDescent="0.25">
      <c r="A858" s="58"/>
      <c r="B858" s="58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spans="1:29" ht="14.25" customHeight="1" x14ac:dyDescent="0.25">
      <c r="A859" s="58"/>
      <c r="B859" s="58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spans="1:29" ht="14.25" customHeight="1" x14ac:dyDescent="0.25">
      <c r="A860" s="58"/>
      <c r="B860" s="58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spans="1:29" ht="14.25" customHeight="1" x14ac:dyDescent="0.25">
      <c r="A861" s="58"/>
      <c r="B861" s="58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spans="1:29" ht="14.25" customHeight="1" x14ac:dyDescent="0.25">
      <c r="A862" s="58"/>
      <c r="B862" s="58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spans="1:29" ht="14.25" customHeight="1" x14ac:dyDescent="0.25">
      <c r="A863" s="58"/>
      <c r="B863" s="58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spans="1:29" ht="14.25" customHeight="1" x14ac:dyDescent="0.25">
      <c r="A864" s="58"/>
      <c r="B864" s="58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spans="1:29" ht="14.25" customHeight="1" x14ac:dyDescent="0.25">
      <c r="A865" s="58"/>
      <c r="B865" s="58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spans="1:29" ht="14.25" customHeight="1" x14ac:dyDescent="0.25">
      <c r="A866" s="58"/>
      <c r="B866" s="58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spans="1:29" ht="14.25" customHeight="1" x14ac:dyDescent="0.25">
      <c r="A867" s="58"/>
      <c r="B867" s="58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spans="1:29" ht="14.25" customHeight="1" x14ac:dyDescent="0.25">
      <c r="A868" s="58"/>
      <c r="B868" s="58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spans="1:29" ht="14.25" customHeight="1" x14ac:dyDescent="0.25">
      <c r="A869" s="58"/>
      <c r="B869" s="58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spans="1:29" ht="14.25" customHeight="1" x14ac:dyDescent="0.25">
      <c r="A870" s="58"/>
      <c r="B870" s="58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spans="1:29" ht="14.25" customHeight="1" x14ac:dyDescent="0.25">
      <c r="A871" s="58"/>
      <c r="B871" s="58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spans="1:29" ht="14.25" customHeight="1" x14ac:dyDescent="0.25">
      <c r="A872" s="58"/>
      <c r="B872" s="58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spans="1:29" ht="14.25" customHeight="1" x14ac:dyDescent="0.25">
      <c r="A873" s="58"/>
      <c r="B873" s="58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spans="1:29" ht="14.25" customHeight="1" x14ac:dyDescent="0.25">
      <c r="A874" s="58"/>
      <c r="B874" s="58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spans="1:29" ht="14.25" customHeight="1" x14ac:dyDescent="0.25">
      <c r="A875" s="58"/>
      <c r="B875" s="58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spans="1:29" ht="14.25" customHeight="1" x14ac:dyDescent="0.25">
      <c r="A876" s="58"/>
      <c r="B876" s="58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spans="1:29" ht="14.25" customHeight="1" x14ac:dyDescent="0.25">
      <c r="A877" s="58"/>
      <c r="B877" s="58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spans="1:29" ht="14.25" customHeight="1" x14ac:dyDescent="0.25">
      <c r="A878" s="58"/>
      <c r="B878" s="58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spans="1:29" ht="14.25" customHeight="1" x14ac:dyDescent="0.25">
      <c r="A879" s="58"/>
      <c r="B879" s="58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spans="1:29" ht="14.25" customHeight="1" x14ac:dyDescent="0.25">
      <c r="A880" s="58"/>
      <c r="B880" s="58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spans="1:29" ht="14.25" customHeight="1" x14ac:dyDescent="0.25">
      <c r="A881" s="58"/>
      <c r="B881" s="58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spans="1:29" ht="14.25" customHeight="1" x14ac:dyDescent="0.25">
      <c r="A882" s="58"/>
      <c r="B882" s="58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spans="1:29" ht="14.25" customHeight="1" x14ac:dyDescent="0.25">
      <c r="A883" s="58"/>
      <c r="B883" s="58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spans="1:29" ht="14.25" customHeight="1" x14ac:dyDescent="0.25">
      <c r="A884" s="58"/>
      <c r="B884" s="58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spans="1:29" ht="14.25" customHeight="1" x14ac:dyDescent="0.25">
      <c r="A885" s="58"/>
      <c r="B885" s="58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spans="1:29" ht="14.25" customHeight="1" x14ac:dyDescent="0.25">
      <c r="A886" s="58"/>
      <c r="B886" s="58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spans="1:29" ht="14.25" customHeight="1" x14ac:dyDescent="0.25">
      <c r="A887" s="58"/>
      <c r="B887" s="58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spans="1:29" ht="14.25" customHeight="1" x14ac:dyDescent="0.25">
      <c r="A888" s="58"/>
      <c r="B888" s="58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spans="1:29" ht="14.25" customHeight="1" x14ac:dyDescent="0.25">
      <c r="A889" s="58"/>
      <c r="B889" s="58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spans="1:29" ht="14.25" customHeight="1" x14ac:dyDescent="0.25">
      <c r="A890" s="58"/>
      <c r="B890" s="58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spans="1:29" ht="14.25" customHeight="1" x14ac:dyDescent="0.25">
      <c r="A891" s="58"/>
      <c r="B891" s="58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spans="1:29" ht="14.25" customHeight="1" x14ac:dyDescent="0.25">
      <c r="A892" s="58"/>
      <c r="B892" s="58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spans="1:29" ht="14.25" customHeight="1" x14ac:dyDescent="0.25">
      <c r="A893" s="58"/>
      <c r="B893" s="58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spans="1:29" ht="14.25" customHeight="1" x14ac:dyDescent="0.25">
      <c r="A894" s="58"/>
      <c r="B894" s="58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spans="1:29" ht="14.25" customHeight="1" x14ac:dyDescent="0.25">
      <c r="A895" s="58"/>
      <c r="B895" s="58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spans="1:29" ht="14.25" customHeight="1" x14ac:dyDescent="0.25">
      <c r="A896" s="58"/>
      <c r="B896" s="58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spans="1:29" ht="14.25" customHeight="1" x14ac:dyDescent="0.25">
      <c r="A897" s="58"/>
      <c r="B897" s="58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spans="1:29" ht="14.25" customHeight="1" x14ac:dyDescent="0.25">
      <c r="A898" s="58"/>
      <c r="B898" s="58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spans="1:29" ht="14.25" customHeight="1" x14ac:dyDescent="0.25">
      <c r="A899" s="58"/>
      <c r="B899" s="58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spans="1:29" ht="14.25" customHeight="1" x14ac:dyDescent="0.25">
      <c r="A900" s="58"/>
      <c r="B900" s="58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spans="1:29" ht="14.25" customHeight="1" x14ac:dyDescent="0.25">
      <c r="A901" s="58"/>
      <c r="B901" s="58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spans="1:29" ht="14.25" customHeight="1" x14ac:dyDescent="0.25">
      <c r="A902" s="58"/>
      <c r="B902" s="58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spans="1:29" ht="14.25" customHeight="1" x14ac:dyDescent="0.25">
      <c r="A903" s="58"/>
      <c r="B903" s="58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spans="1:29" ht="14.25" customHeight="1" x14ac:dyDescent="0.25">
      <c r="A904" s="58"/>
      <c r="B904" s="58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spans="1:29" ht="14.25" customHeight="1" x14ac:dyDescent="0.25">
      <c r="A905" s="58"/>
      <c r="B905" s="58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spans="1:29" ht="14.25" customHeight="1" x14ac:dyDescent="0.25">
      <c r="A906" s="58"/>
      <c r="B906" s="58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spans="1:29" ht="14.25" customHeight="1" x14ac:dyDescent="0.25">
      <c r="A907" s="58"/>
      <c r="B907" s="58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spans="1:29" ht="14.25" customHeight="1" x14ac:dyDescent="0.25">
      <c r="A908" s="58"/>
      <c r="B908" s="58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spans="1:29" ht="14.25" customHeight="1" x14ac:dyDescent="0.25">
      <c r="A909" s="58"/>
      <c r="B909" s="58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spans="1:29" ht="14.25" customHeight="1" x14ac:dyDescent="0.25">
      <c r="A910" s="58"/>
      <c r="B910" s="58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spans="1:29" ht="14.25" customHeight="1" x14ac:dyDescent="0.25">
      <c r="A911" s="58"/>
      <c r="B911" s="58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spans="1:29" ht="14.25" customHeight="1" x14ac:dyDescent="0.25">
      <c r="A912" s="58"/>
      <c r="B912" s="58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spans="1:29" ht="14.25" customHeight="1" x14ac:dyDescent="0.25">
      <c r="A913" s="58"/>
      <c r="B913" s="58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spans="1:29" ht="14.25" customHeight="1" x14ac:dyDescent="0.25">
      <c r="A914" s="58"/>
      <c r="B914" s="58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spans="1:29" ht="14.25" customHeight="1" x14ac:dyDescent="0.25">
      <c r="A915" s="58"/>
      <c r="B915" s="58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spans="1:29" ht="14.25" customHeight="1" x14ac:dyDescent="0.25">
      <c r="A916" s="58"/>
      <c r="B916" s="58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spans="1:29" ht="14.25" customHeight="1" x14ac:dyDescent="0.25">
      <c r="A917" s="58"/>
      <c r="B917" s="58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spans="1:29" ht="14.25" customHeight="1" x14ac:dyDescent="0.25">
      <c r="A918" s="58"/>
      <c r="B918" s="58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spans="1:29" ht="14.25" customHeight="1" x14ac:dyDescent="0.25">
      <c r="A919" s="58"/>
      <c r="B919" s="58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spans="1:29" ht="14.25" customHeight="1" x14ac:dyDescent="0.25">
      <c r="A920" s="58"/>
      <c r="B920" s="58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spans="1:29" ht="14.25" customHeight="1" x14ac:dyDescent="0.25">
      <c r="A921" s="58"/>
      <c r="B921" s="58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spans="1:29" ht="14.25" customHeight="1" x14ac:dyDescent="0.25">
      <c r="A922" s="58"/>
      <c r="B922" s="58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spans="1:29" ht="14.25" customHeight="1" x14ac:dyDescent="0.25">
      <c r="A923" s="58"/>
      <c r="B923" s="58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spans="1:29" ht="14.25" customHeight="1" x14ac:dyDescent="0.25">
      <c r="A924" s="58"/>
      <c r="B924" s="58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spans="1:29" ht="14.25" customHeight="1" x14ac:dyDescent="0.25">
      <c r="A925" s="58"/>
      <c r="B925" s="58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spans="1:29" ht="14.25" customHeight="1" x14ac:dyDescent="0.25">
      <c r="A926" s="58"/>
      <c r="B926" s="58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spans="1:29" ht="14.25" customHeight="1" x14ac:dyDescent="0.25">
      <c r="A927" s="58"/>
      <c r="B927" s="58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spans="1:29" ht="14.25" customHeight="1" x14ac:dyDescent="0.25">
      <c r="A928" s="58"/>
      <c r="B928" s="58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spans="1:29" ht="14.25" customHeight="1" x14ac:dyDescent="0.25">
      <c r="A929" s="58"/>
      <c r="B929" s="58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spans="1:29" ht="14.25" customHeight="1" x14ac:dyDescent="0.25">
      <c r="A930" s="58"/>
      <c r="B930" s="58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spans="1:29" ht="14.25" customHeight="1" x14ac:dyDescent="0.25">
      <c r="A931" s="58"/>
      <c r="B931" s="58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spans="1:29" ht="14.25" customHeight="1" x14ac:dyDescent="0.25">
      <c r="A932" s="58"/>
      <c r="B932" s="58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spans="1:29" ht="14.25" customHeight="1" x14ac:dyDescent="0.25">
      <c r="A933" s="58"/>
      <c r="B933" s="58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spans="1:29" ht="14.25" customHeight="1" x14ac:dyDescent="0.25">
      <c r="A934" s="58"/>
      <c r="B934" s="58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spans="1:29" ht="14.25" customHeight="1" x14ac:dyDescent="0.25">
      <c r="A935" s="58"/>
      <c r="B935" s="58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spans="1:29" ht="14.25" customHeight="1" x14ac:dyDescent="0.25">
      <c r="A936" s="58"/>
      <c r="B936" s="58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spans="1:29" ht="14.25" customHeight="1" x14ac:dyDescent="0.25">
      <c r="A937" s="58"/>
      <c r="B937" s="58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spans="1:29" ht="14.25" customHeight="1" x14ac:dyDescent="0.25">
      <c r="A938" s="58"/>
      <c r="B938" s="58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spans="1:29" ht="14.25" customHeight="1" x14ac:dyDescent="0.25">
      <c r="A939" s="58"/>
      <c r="B939" s="58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spans="1:29" ht="14.25" customHeight="1" x14ac:dyDescent="0.25">
      <c r="A940" s="58"/>
      <c r="B940" s="58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spans="1:29" ht="14.25" customHeight="1" x14ac:dyDescent="0.25">
      <c r="A941" s="58"/>
      <c r="B941" s="58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spans="1:29" ht="14.25" customHeight="1" x14ac:dyDescent="0.25">
      <c r="A942" s="58"/>
      <c r="B942" s="58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spans="1:29" ht="14.25" customHeight="1" x14ac:dyDescent="0.25">
      <c r="A943" s="58"/>
      <c r="B943" s="58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spans="1:29" ht="14.25" customHeight="1" x14ac:dyDescent="0.25">
      <c r="A944" s="58"/>
      <c r="B944" s="58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spans="1:29" ht="14.25" customHeight="1" x14ac:dyDescent="0.25">
      <c r="A945" s="58"/>
      <c r="B945" s="58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spans="1:29" ht="14.25" customHeight="1" x14ac:dyDescent="0.25">
      <c r="A946" s="58"/>
      <c r="B946" s="58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spans="1:29" ht="14.25" customHeight="1" x14ac:dyDescent="0.25">
      <c r="A947" s="58"/>
      <c r="B947" s="58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spans="1:29" ht="14.25" customHeight="1" x14ac:dyDescent="0.25">
      <c r="A948" s="58"/>
      <c r="B948" s="58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spans="1:29" ht="14.25" customHeight="1" x14ac:dyDescent="0.25">
      <c r="A949" s="58"/>
      <c r="B949" s="58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spans="1:29" ht="14.25" customHeight="1" x14ac:dyDescent="0.25">
      <c r="A950" s="58"/>
      <c r="B950" s="58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spans="1:29" ht="14.25" customHeight="1" x14ac:dyDescent="0.25">
      <c r="A951" s="58"/>
      <c r="B951" s="58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spans="1:29" ht="14.25" customHeight="1" x14ac:dyDescent="0.25">
      <c r="A952" s="58"/>
      <c r="B952" s="58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spans="1:29" ht="14.25" customHeight="1" x14ac:dyDescent="0.25">
      <c r="A953" s="58"/>
      <c r="B953" s="58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spans="1:29" ht="14.25" customHeight="1" x14ac:dyDescent="0.25">
      <c r="A954" s="58"/>
      <c r="B954" s="58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spans="1:29" ht="14.25" customHeight="1" x14ac:dyDescent="0.25">
      <c r="A955" s="58"/>
      <c r="B955" s="58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spans="1:29" ht="14.25" customHeight="1" x14ac:dyDescent="0.25">
      <c r="A956" s="58"/>
      <c r="B956" s="58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spans="1:29" ht="14.25" customHeight="1" x14ac:dyDescent="0.25">
      <c r="A957" s="58"/>
      <c r="B957" s="58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spans="1:29" ht="14.25" customHeight="1" x14ac:dyDescent="0.25">
      <c r="A958" s="58"/>
      <c r="B958" s="58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spans="1:29" ht="14.25" customHeight="1" x14ac:dyDescent="0.25">
      <c r="A959" s="58"/>
      <c r="B959" s="58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spans="1:29" ht="14.25" customHeight="1" x14ac:dyDescent="0.25">
      <c r="A960" s="58"/>
      <c r="B960" s="58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spans="1:29" ht="14.25" customHeight="1" x14ac:dyDescent="0.25">
      <c r="A961" s="58"/>
      <c r="B961" s="58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spans="1:29" ht="14.25" customHeight="1" x14ac:dyDescent="0.25">
      <c r="A962" s="58"/>
      <c r="B962" s="58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spans="1:29" ht="14.25" customHeight="1" x14ac:dyDescent="0.25">
      <c r="A963" s="58"/>
      <c r="B963" s="58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spans="1:29" ht="14.25" customHeight="1" x14ac:dyDescent="0.25">
      <c r="A964" s="58"/>
      <c r="B964" s="58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spans="1:29" ht="14.25" customHeight="1" x14ac:dyDescent="0.25">
      <c r="A965" s="58"/>
      <c r="B965" s="58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spans="1:29" ht="14.25" customHeight="1" x14ac:dyDescent="0.25">
      <c r="A966" s="58"/>
      <c r="B966" s="58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spans="1:29" ht="14.25" customHeight="1" x14ac:dyDescent="0.25">
      <c r="A967" s="58"/>
      <c r="B967" s="58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spans="1:29" ht="14.25" customHeight="1" x14ac:dyDescent="0.25">
      <c r="A968" s="58"/>
      <c r="B968" s="58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spans="1:29" ht="14.25" customHeight="1" x14ac:dyDescent="0.25">
      <c r="A969" s="58"/>
      <c r="B969" s="58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spans="1:29" ht="14.25" customHeight="1" x14ac:dyDescent="0.25">
      <c r="A970" s="58"/>
      <c r="B970" s="58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spans="1:29" ht="14.25" customHeight="1" x14ac:dyDescent="0.25">
      <c r="A971" s="58"/>
      <c r="B971" s="58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spans="1:29" ht="14.25" customHeight="1" x14ac:dyDescent="0.25">
      <c r="A972" s="58"/>
      <c r="B972" s="58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spans="1:29" ht="14.25" customHeight="1" x14ac:dyDescent="0.25">
      <c r="A973" s="58"/>
      <c r="B973" s="58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spans="1:29" ht="14.25" customHeight="1" x14ac:dyDescent="0.25">
      <c r="A974" s="58"/>
      <c r="B974" s="58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spans="1:29" ht="14.25" customHeight="1" x14ac:dyDescent="0.25">
      <c r="A975" s="58"/>
      <c r="B975" s="58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 spans="1:29" ht="14.25" customHeight="1" x14ac:dyDescent="0.25">
      <c r="A976" s="58"/>
      <c r="B976" s="58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 spans="1:29" ht="14.25" customHeight="1" x14ac:dyDescent="0.25">
      <c r="A977" s="58"/>
      <c r="B977" s="58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 spans="1:29" ht="14.25" customHeight="1" x14ac:dyDescent="0.25">
      <c r="A978" s="58"/>
      <c r="B978" s="58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 spans="1:29" ht="14.25" customHeight="1" x14ac:dyDescent="0.25">
      <c r="A979" s="58"/>
      <c r="B979" s="58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 spans="1:29" ht="14.25" customHeight="1" x14ac:dyDescent="0.25">
      <c r="A980" s="58"/>
      <c r="B980" s="58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 spans="1:29" ht="14.25" customHeight="1" x14ac:dyDescent="0.25">
      <c r="A981" s="58"/>
      <c r="B981" s="58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 spans="1:29" ht="14.25" customHeight="1" x14ac:dyDescent="0.25">
      <c r="A982" s="58"/>
      <c r="B982" s="58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 spans="1:29" ht="14.25" customHeight="1" x14ac:dyDescent="0.25">
      <c r="A983" s="58"/>
      <c r="B983" s="58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 spans="1:29" ht="14.25" customHeight="1" x14ac:dyDescent="0.25">
      <c r="A984" s="58"/>
      <c r="B984" s="58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 spans="1:29" ht="14.25" customHeight="1" x14ac:dyDescent="0.25">
      <c r="A985" s="58"/>
      <c r="B985" s="58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 spans="1:29" ht="14.25" customHeight="1" x14ac:dyDescent="0.25">
      <c r="A986" s="58"/>
      <c r="B986" s="58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 spans="1:29" ht="14.25" customHeight="1" x14ac:dyDescent="0.25">
      <c r="A987" s="58"/>
      <c r="B987" s="58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 spans="1:29" ht="14.25" customHeight="1" x14ac:dyDescent="0.25">
      <c r="A988" s="58"/>
      <c r="B988" s="58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AC988" s="4"/>
    </row>
    <row r="989" spans="1:29" ht="14.25" customHeight="1" x14ac:dyDescent="0.25">
      <c r="A989" s="58"/>
      <c r="B989" s="58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AC989" s="4"/>
    </row>
    <row r="990" spans="1:29" ht="14.25" customHeight="1" x14ac:dyDescent="0.25">
      <c r="A990" s="58"/>
      <c r="B990" s="58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AC990" s="4"/>
    </row>
    <row r="991" spans="1:29" ht="14.25" customHeight="1" x14ac:dyDescent="0.25">
      <c r="A991" s="58"/>
      <c r="B991" s="58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AC991" s="4"/>
    </row>
    <row r="992" spans="1:29" ht="14.25" customHeight="1" x14ac:dyDescent="0.25">
      <c r="A992" s="58"/>
      <c r="B992" s="58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AC992" s="4"/>
    </row>
    <row r="993" spans="1:29" ht="14.25" customHeight="1" x14ac:dyDescent="0.25">
      <c r="A993" s="58"/>
      <c r="B993" s="58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AC993" s="4"/>
    </row>
    <row r="994" spans="1:29" ht="14.25" customHeight="1" x14ac:dyDescent="0.25">
      <c r="A994" s="58"/>
      <c r="B994" s="58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AC994" s="4"/>
    </row>
    <row r="995" spans="1:29" ht="14.25" customHeight="1" x14ac:dyDescent="0.25">
      <c r="A995" s="58"/>
      <c r="B995" s="58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AC995" s="4"/>
    </row>
    <row r="996" spans="1:29" ht="14.25" customHeight="1" x14ac:dyDescent="0.25">
      <c r="A996" s="58"/>
      <c r="B996" s="58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AC996" s="4"/>
    </row>
    <row r="997" spans="1:29" ht="14.25" customHeight="1" x14ac:dyDescent="0.25">
      <c r="A997" s="58"/>
      <c r="B997" s="58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AC997" s="4"/>
    </row>
    <row r="998" spans="1:29" ht="14.25" customHeight="1" x14ac:dyDescent="0.25">
      <c r="A998" s="58"/>
      <c r="B998" s="58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AC998" s="4"/>
    </row>
    <row r="999" spans="1:29" ht="14.25" customHeight="1" x14ac:dyDescent="0.25">
      <c r="A999" s="58"/>
      <c r="B999" s="58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AC999" s="4"/>
    </row>
    <row r="1000" spans="1:29" ht="14.25" customHeight="1" x14ac:dyDescent="0.25">
      <c r="A1000" s="58"/>
      <c r="B1000" s="58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AC1000" s="4"/>
    </row>
    <row r="1001" spans="1:29" ht="14.25" customHeight="1" x14ac:dyDescent="0.25">
      <c r="A1001" s="58"/>
      <c r="B1001" s="58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AC1001" s="4"/>
    </row>
    <row r="1002" spans="1:29" ht="14.25" customHeight="1" x14ac:dyDescent="0.25">
      <c r="A1002" s="58"/>
      <c r="B1002" s="58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AC1002" s="4"/>
    </row>
    <row r="1003" spans="1:29" ht="14.25" customHeight="1" x14ac:dyDescent="0.25">
      <c r="A1003" s="58"/>
      <c r="B1003" s="58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AC1003" s="4"/>
    </row>
    <row r="1004" spans="1:29" ht="14.25" customHeight="1" x14ac:dyDescent="0.25">
      <c r="A1004" s="58"/>
      <c r="B1004" s="58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AC1004" s="4"/>
    </row>
    <row r="1005" spans="1:29" ht="14.25" customHeight="1" x14ac:dyDescent="0.25">
      <c r="A1005" s="58"/>
      <c r="B1005" s="58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AC1005" s="4"/>
    </row>
    <row r="1006" spans="1:29" ht="14.25" customHeight="1" x14ac:dyDescent="0.25">
      <c r="A1006" s="58"/>
      <c r="B1006" s="58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AC1006" s="4"/>
    </row>
    <row r="1007" spans="1:29" ht="14.25" customHeight="1" x14ac:dyDescent="0.25">
      <c r="A1007" s="58"/>
      <c r="B1007" s="58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AC1007" s="4"/>
    </row>
  </sheetData>
  <sheetProtection algorithmName="SHA-512" hashValue="a6aXb+g4kx1TPFxaFO+mX4QUjO/fEdSjXJaO4F8jYOX0r61u8rxXc2ChEony3vkzHMHjgnkZ28syWdzk+u6OwA==" saltValue="a4gNHjWr1fpFz3+d+CCUJQ==" spinCount="100000" sheet="1" objects="1" scenarios="1"/>
  <mergeCells count="68">
    <mergeCell ref="H54:N54"/>
    <mergeCell ref="D43:E43"/>
    <mergeCell ref="F43:G43"/>
    <mergeCell ref="D44:E44"/>
    <mergeCell ref="F44:G44"/>
    <mergeCell ref="C49:D49"/>
    <mergeCell ref="E49:F49"/>
    <mergeCell ref="D51:H51"/>
    <mergeCell ref="I51:J51"/>
    <mergeCell ref="C46:L46"/>
    <mergeCell ref="C47:D47"/>
    <mergeCell ref="E47:F47"/>
    <mergeCell ref="H47:I47"/>
    <mergeCell ref="C48:D48"/>
    <mergeCell ref="E48:F48"/>
    <mergeCell ref="H48:I48"/>
    <mergeCell ref="C41:L41"/>
    <mergeCell ref="C42:L42"/>
    <mergeCell ref="D38:E38"/>
    <mergeCell ref="F38:G38"/>
    <mergeCell ref="D39:E39"/>
    <mergeCell ref="F39:G39"/>
    <mergeCell ref="F40:G40"/>
    <mergeCell ref="D40:E40"/>
    <mergeCell ref="C2:M2"/>
    <mergeCell ref="C3:M4"/>
    <mergeCell ref="F6:J6"/>
    <mergeCell ref="F7:G7"/>
    <mergeCell ref="I8:J8"/>
    <mergeCell ref="I9:J9"/>
    <mergeCell ref="C10:M10"/>
    <mergeCell ref="C11:M11"/>
    <mergeCell ref="C12:M13"/>
    <mergeCell ref="C14:M14"/>
    <mergeCell ref="C15:L15"/>
    <mergeCell ref="D16:E16"/>
    <mergeCell ref="F16:G16"/>
    <mergeCell ref="F17:G17"/>
    <mergeCell ref="D17:E17"/>
    <mergeCell ref="C21:L21"/>
    <mergeCell ref="E26:F26"/>
    <mergeCell ref="I26:L26"/>
    <mergeCell ref="D22:E22"/>
    <mergeCell ref="F22:G22"/>
    <mergeCell ref="D23:E23"/>
    <mergeCell ref="F23:G23"/>
    <mergeCell ref="C24:L24"/>
    <mergeCell ref="C25:L25"/>
    <mergeCell ref="C26:D26"/>
    <mergeCell ref="D18:E18"/>
    <mergeCell ref="F18:G18"/>
    <mergeCell ref="D19:E19"/>
    <mergeCell ref="F19:G19"/>
    <mergeCell ref="C20:L20"/>
    <mergeCell ref="C27:D27"/>
    <mergeCell ref="E27:F27"/>
    <mergeCell ref="I27:L27"/>
    <mergeCell ref="C36:M36"/>
    <mergeCell ref="D37:E37"/>
    <mergeCell ref="F37:G37"/>
    <mergeCell ref="C28:D28"/>
    <mergeCell ref="E28:F28"/>
    <mergeCell ref="C32:M32"/>
    <mergeCell ref="C33:M34"/>
    <mergeCell ref="C35:M35"/>
    <mergeCell ref="C29:D29"/>
    <mergeCell ref="E29:F29"/>
    <mergeCell ref="H28:M30"/>
  </mergeCells>
  <conditionalFormatting sqref="I27">
    <cfRule type="beginsWith" dxfId="1" priority="2" operator="beginsWith" text="YES">
      <formula>LEFT((I27),LEN("YES"))=("YES")</formula>
    </cfRule>
  </conditionalFormatting>
  <conditionalFormatting sqref="I27">
    <cfRule type="beginsWith" dxfId="0" priority="3" operator="beginsWith" text="No">
      <formula>LEFT((I27),LEN("No"))=("No")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000"/>
  <sheetViews>
    <sheetView topLeftCell="B1" workbookViewId="0">
      <selection activeCell="K27" sqref="K27"/>
    </sheetView>
  </sheetViews>
  <sheetFormatPr defaultColWidth="12.625" defaultRowHeight="15" customHeight="1" x14ac:dyDescent="0.2"/>
  <cols>
    <col min="1" max="1" width="20.75" customWidth="1"/>
    <col min="2" max="12" width="5.75" customWidth="1"/>
    <col min="13" max="13" width="9.625" customWidth="1"/>
    <col min="14" max="32" width="7.625" customWidth="1"/>
  </cols>
  <sheetData>
    <row r="1" spans="1:32" ht="14.25" customHeight="1" x14ac:dyDescent="0.25">
      <c r="A1" s="155" t="s">
        <v>39</v>
      </c>
      <c r="B1" s="157" t="s">
        <v>40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32" ht="15" customHeight="1" x14ac:dyDescent="0.25">
      <c r="A2" s="156"/>
      <c r="B2" s="59">
        <v>0</v>
      </c>
      <c r="C2" s="59">
        <v>1</v>
      </c>
      <c r="D2" s="59">
        <v>2</v>
      </c>
      <c r="E2" s="59">
        <v>3</v>
      </c>
      <c r="F2" s="59">
        <v>4</v>
      </c>
      <c r="G2" s="59">
        <v>5</v>
      </c>
      <c r="H2" s="59">
        <v>6</v>
      </c>
      <c r="I2" s="59">
        <v>7</v>
      </c>
      <c r="J2" s="59">
        <v>8</v>
      </c>
      <c r="K2" s="59">
        <v>9</v>
      </c>
      <c r="L2" s="59">
        <v>10</v>
      </c>
      <c r="M2" s="60">
        <v>11</v>
      </c>
      <c r="N2" s="59">
        <v>12</v>
      </c>
      <c r="O2" s="60">
        <v>13</v>
      </c>
      <c r="P2" s="59">
        <v>14</v>
      </c>
      <c r="Q2" s="60">
        <v>15</v>
      </c>
      <c r="R2" s="59">
        <v>16</v>
      </c>
      <c r="S2" s="60">
        <v>17</v>
      </c>
      <c r="T2" s="59">
        <v>18</v>
      </c>
      <c r="U2" s="60">
        <v>19</v>
      </c>
      <c r="V2" s="59">
        <v>20</v>
      </c>
      <c r="W2" s="60">
        <v>21</v>
      </c>
      <c r="X2" s="59">
        <v>22</v>
      </c>
      <c r="Y2" s="60">
        <v>23</v>
      </c>
      <c r="Z2" s="59">
        <v>24</v>
      </c>
      <c r="AA2" s="60">
        <v>25</v>
      </c>
      <c r="AB2" s="59">
        <v>26</v>
      </c>
      <c r="AC2" s="60">
        <v>27</v>
      </c>
      <c r="AD2" s="59">
        <v>28</v>
      </c>
      <c r="AE2" s="60">
        <v>29</v>
      </c>
      <c r="AF2" s="59">
        <v>30</v>
      </c>
    </row>
    <row r="3" spans="1:32" ht="14.25" customHeight="1" x14ac:dyDescent="0.25">
      <c r="A3" s="61" t="s">
        <v>5</v>
      </c>
      <c r="B3" s="62">
        <v>0</v>
      </c>
      <c r="C3" s="63">
        <v>117</v>
      </c>
      <c r="D3" s="63">
        <v>245</v>
      </c>
      <c r="E3" s="63">
        <v>368</v>
      </c>
      <c r="F3" s="63">
        <v>490</v>
      </c>
      <c r="G3" s="63">
        <v>587</v>
      </c>
      <c r="H3" s="63">
        <v>678</v>
      </c>
      <c r="I3" s="63">
        <v>755</v>
      </c>
      <c r="J3" s="63">
        <v>830</v>
      </c>
      <c r="K3" s="63">
        <v>904</v>
      </c>
      <c r="L3" s="63">
        <v>977</v>
      </c>
      <c r="M3" s="63">
        <f t="shared" ref="M3:AF3" si="0">SUM(L3,67)</f>
        <v>1044</v>
      </c>
      <c r="N3" s="63">
        <f t="shared" si="0"/>
        <v>1111</v>
      </c>
      <c r="O3" s="63">
        <f t="shared" si="0"/>
        <v>1178</v>
      </c>
      <c r="P3" s="63">
        <f t="shared" si="0"/>
        <v>1245</v>
      </c>
      <c r="Q3" s="63">
        <f t="shared" si="0"/>
        <v>1312</v>
      </c>
      <c r="R3" s="63">
        <f t="shared" si="0"/>
        <v>1379</v>
      </c>
      <c r="S3" s="63">
        <f t="shared" si="0"/>
        <v>1446</v>
      </c>
      <c r="T3" s="63">
        <f t="shared" si="0"/>
        <v>1513</v>
      </c>
      <c r="U3" s="63">
        <f t="shared" si="0"/>
        <v>1580</v>
      </c>
      <c r="V3" s="63">
        <f t="shared" si="0"/>
        <v>1647</v>
      </c>
      <c r="W3" s="63">
        <f t="shared" si="0"/>
        <v>1714</v>
      </c>
      <c r="X3" s="63">
        <f t="shared" si="0"/>
        <v>1781</v>
      </c>
      <c r="Y3" s="63">
        <f t="shared" si="0"/>
        <v>1848</v>
      </c>
      <c r="Z3" s="63">
        <f t="shared" si="0"/>
        <v>1915</v>
      </c>
      <c r="AA3" s="63">
        <f t="shared" si="0"/>
        <v>1982</v>
      </c>
      <c r="AB3" s="63">
        <f t="shared" si="0"/>
        <v>2049</v>
      </c>
      <c r="AC3" s="63">
        <f t="shared" si="0"/>
        <v>2116</v>
      </c>
      <c r="AD3" s="63">
        <f t="shared" si="0"/>
        <v>2183</v>
      </c>
      <c r="AE3" s="63">
        <f t="shared" si="0"/>
        <v>2250</v>
      </c>
      <c r="AF3" s="63">
        <f t="shared" si="0"/>
        <v>2317</v>
      </c>
    </row>
    <row r="4" spans="1:32" ht="14.25" customHeight="1" x14ac:dyDescent="0.25">
      <c r="A4" s="61" t="s">
        <v>41</v>
      </c>
      <c r="B4" s="62">
        <v>0</v>
      </c>
      <c r="C4" s="86">
        <v>156</v>
      </c>
      <c r="D4" s="86">
        <v>326</v>
      </c>
      <c r="E4" s="86">
        <v>489</v>
      </c>
      <c r="F4" s="86">
        <v>653</v>
      </c>
      <c r="G4" s="86">
        <v>783</v>
      </c>
      <c r="H4" s="86">
        <v>904</v>
      </c>
      <c r="I4" s="86">
        <v>1007</v>
      </c>
      <c r="J4" s="86">
        <v>1105</v>
      </c>
      <c r="K4" s="86">
        <v>1205</v>
      </c>
      <c r="L4" s="86">
        <v>1315</v>
      </c>
      <c r="M4" s="63">
        <f>SUM(L4,82)</f>
        <v>1397</v>
      </c>
      <c r="N4" s="63">
        <f t="shared" ref="N4:AF4" si="1">SUM(M4,74)</f>
        <v>1471</v>
      </c>
      <c r="O4" s="63">
        <f t="shared" si="1"/>
        <v>1545</v>
      </c>
      <c r="P4" s="63">
        <f t="shared" si="1"/>
        <v>1619</v>
      </c>
      <c r="Q4" s="63">
        <f t="shared" si="1"/>
        <v>1693</v>
      </c>
      <c r="R4" s="63">
        <f t="shared" si="1"/>
        <v>1767</v>
      </c>
      <c r="S4" s="63">
        <f t="shared" si="1"/>
        <v>1841</v>
      </c>
      <c r="T4" s="63">
        <f t="shared" si="1"/>
        <v>1915</v>
      </c>
      <c r="U4" s="63">
        <f t="shared" si="1"/>
        <v>1989</v>
      </c>
      <c r="V4" s="63">
        <f t="shared" si="1"/>
        <v>2063</v>
      </c>
      <c r="W4" s="63">
        <f t="shared" si="1"/>
        <v>2137</v>
      </c>
      <c r="X4" s="63">
        <f t="shared" si="1"/>
        <v>2211</v>
      </c>
      <c r="Y4" s="63">
        <f t="shared" si="1"/>
        <v>2285</v>
      </c>
      <c r="Z4" s="63">
        <f t="shared" si="1"/>
        <v>2359</v>
      </c>
      <c r="AA4" s="63">
        <f t="shared" si="1"/>
        <v>2433</v>
      </c>
      <c r="AB4" s="63">
        <f t="shared" si="1"/>
        <v>2507</v>
      </c>
      <c r="AC4" s="63">
        <f t="shared" si="1"/>
        <v>2581</v>
      </c>
      <c r="AD4" s="63">
        <f t="shared" si="1"/>
        <v>2655</v>
      </c>
      <c r="AE4" s="63">
        <f t="shared" si="1"/>
        <v>2729</v>
      </c>
      <c r="AF4" s="63">
        <f t="shared" si="1"/>
        <v>2803</v>
      </c>
    </row>
    <row r="5" spans="1:32" ht="14.25" customHeight="1" x14ac:dyDescent="0.25">
      <c r="A5" s="159" t="s">
        <v>42</v>
      </c>
      <c r="B5" s="160" t="s">
        <v>40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32" ht="15" customHeight="1" x14ac:dyDescent="0.25">
      <c r="A6" s="156"/>
      <c r="B6" s="64">
        <v>0</v>
      </c>
      <c r="C6" s="64">
        <v>1</v>
      </c>
      <c r="D6" s="64">
        <v>2</v>
      </c>
      <c r="E6" s="64">
        <v>3</v>
      </c>
      <c r="F6" s="64">
        <v>4</v>
      </c>
      <c r="G6" s="64">
        <v>5</v>
      </c>
      <c r="H6" s="64">
        <v>6</v>
      </c>
      <c r="I6" s="64">
        <v>7</v>
      </c>
      <c r="J6" s="64">
        <v>8</v>
      </c>
      <c r="K6" s="64">
        <v>9</v>
      </c>
      <c r="L6" s="64">
        <v>10</v>
      </c>
      <c r="M6" s="65">
        <v>11</v>
      </c>
      <c r="N6" s="64">
        <v>12</v>
      </c>
      <c r="O6" s="65">
        <v>13</v>
      </c>
      <c r="P6" s="64">
        <v>14</v>
      </c>
      <c r="Q6" s="65">
        <v>15</v>
      </c>
      <c r="R6" s="64">
        <v>16</v>
      </c>
      <c r="S6" s="65">
        <v>17</v>
      </c>
      <c r="T6" s="64">
        <v>18</v>
      </c>
      <c r="U6" s="65">
        <v>19</v>
      </c>
      <c r="V6" s="64">
        <v>20</v>
      </c>
      <c r="W6" s="65">
        <v>21</v>
      </c>
      <c r="X6" s="64">
        <v>22</v>
      </c>
      <c r="Y6" s="65">
        <v>23</v>
      </c>
      <c r="Z6" s="64">
        <v>24</v>
      </c>
      <c r="AA6" s="65">
        <v>25</v>
      </c>
      <c r="AB6" s="64">
        <v>26</v>
      </c>
      <c r="AC6" s="65">
        <v>27</v>
      </c>
      <c r="AD6" s="64">
        <v>28</v>
      </c>
      <c r="AE6" s="65">
        <v>29</v>
      </c>
      <c r="AF6" s="64">
        <v>30</v>
      </c>
    </row>
    <row r="7" spans="1:32" ht="14.25" customHeight="1" x14ac:dyDescent="0.25">
      <c r="A7" s="61" t="s">
        <v>5</v>
      </c>
      <c r="B7" s="62">
        <v>253</v>
      </c>
      <c r="C7" s="63">
        <v>331</v>
      </c>
      <c r="D7" s="63">
        <v>421</v>
      </c>
      <c r="E7" s="63">
        <v>510</v>
      </c>
      <c r="F7" s="63">
        <v>605</v>
      </c>
      <c r="G7" s="66">
        <v>697</v>
      </c>
      <c r="H7" s="63">
        <v>770</v>
      </c>
      <c r="I7" s="63">
        <v>844</v>
      </c>
      <c r="J7" s="63">
        <v>920</v>
      </c>
      <c r="K7" s="63">
        <v>992</v>
      </c>
      <c r="L7" s="63">
        <v>1065</v>
      </c>
      <c r="M7" s="63">
        <f>SUM(L7,67)</f>
        <v>1132</v>
      </c>
      <c r="N7" s="63">
        <v>1066</v>
      </c>
      <c r="O7" s="63">
        <f>SUM(N7,67)</f>
        <v>1133</v>
      </c>
      <c r="P7" s="63">
        <v>1067</v>
      </c>
      <c r="Q7" s="63">
        <f>SUM(P7,67)</f>
        <v>1134</v>
      </c>
      <c r="R7" s="63">
        <v>1068</v>
      </c>
      <c r="S7" s="63">
        <f>SUM(R7,67)</f>
        <v>1135</v>
      </c>
      <c r="T7" s="63">
        <v>1069</v>
      </c>
      <c r="U7" s="63">
        <f>SUM(T7,67)</f>
        <v>1136</v>
      </c>
      <c r="V7" s="63">
        <v>1070</v>
      </c>
      <c r="W7" s="63">
        <f>SUM(V7,67)</f>
        <v>1137</v>
      </c>
      <c r="X7" s="63">
        <v>1071</v>
      </c>
      <c r="Y7" s="63">
        <f>SUM(X7,67)</f>
        <v>1138</v>
      </c>
      <c r="Z7" s="63">
        <v>1072</v>
      </c>
      <c r="AA7" s="63">
        <f>SUM(Z7,67)</f>
        <v>1139</v>
      </c>
      <c r="AB7" s="63">
        <v>1073</v>
      </c>
      <c r="AC7" s="63">
        <f>SUM(AB7,67)</f>
        <v>1140</v>
      </c>
      <c r="AD7" s="63">
        <v>1074</v>
      </c>
      <c r="AE7" s="63">
        <f>SUM(AD7,67)</f>
        <v>1141</v>
      </c>
      <c r="AF7" s="63">
        <v>1075</v>
      </c>
    </row>
    <row r="8" spans="1:32" ht="14.25" customHeight="1" x14ac:dyDescent="0.25">
      <c r="A8" s="61" t="s">
        <v>41</v>
      </c>
      <c r="B8" s="86">
        <v>337</v>
      </c>
      <c r="C8" s="86">
        <v>440</v>
      </c>
      <c r="D8" s="86">
        <v>559</v>
      </c>
      <c r="E8" s="86">
        <v>679</v>
      </c>
      <c r="F8" s="86">
        <v>806</v>
      </c>
      <c r="G8" s="86">
        <v>929</v>
      </c>
      <c r="H8" s="86">
        <v>1026</v>
      </c>
      <c r="I8" s="86">
        <v>1125</v>
      </c>
      <c r="J8" s="86">
        <v>1225</v>
      </c>
      <c r="K8" s="86">
        <v>1322</v>
      </c>
      <c r="L8" s="86">
        <v>1418</v>
      </c>
      <c r="M8" s="63">
        <f>SUM(L8,82)</f>
        <v>1500</v>
      </c>
      <c r="N8" s="63">
        <v>1290</v>
      </c>
      <c r="O8" s="63">
        <f>SUM(N8,74)</f>
        <v>1364</v>
      </c>
      <c r="P8" s="63">
        <v>1291</v>
      </c>
      <c r="Q8" s="63">
        <f>SUM(P8,74)</f>
        <v>1365</v>
      </c>
      <c r="R8" s="63">
        <v>1292</v>
      </c>
      <c r="S8" s="63">
        <f>SUM(R8,74)</f>
        <v>1366</v>
      </c>
      <c r="T8" s="63">
        <v>1293</v>
      </c>
      <c r="U8" s="63">
        <f>SUM(T8,74)</f>
        <v>1367</v>
      </c>
      <c r="V8" s="63">
        <v>1294</v>
      </c>
      <c r="W8" s="63">
        <f>SUM(V8,74)</f>
        <v>1368</v>
      </c>
      <c r="X8" s="63">
        <v>1295</v>
      </c>
      <c r="Y8" s="63">
        <f>SUM(X8,74)</f>
        <v>1369</v>
      </c>
      <c r="Z8" s="63">
        <v>1296</v>
      </c>
      <c r="AA8" s="63">
        <f>SUM(Z8,74)</f>
        <v>1370</v>
      </c>
      <c r="AB8" s="63">
        <v>1297</v>
      </c>
      <c r="AC8" s="63">
        <f>SUM(AB8,74)</f>
        <v>1371</v>
      </c>
      <c r="AD8" s="63">
        <v>1298</v>
      </c>
      <c r="AE8" s="63">
        <f>SUM(AD8,74)</f>
        <v>1372</v>
      </c>
      <c r="AF8" s="63">
        <v>1299</v>
      </c>
    </row>
    <row r="9" spans="1:32" ht="14.25" customHeight="1" x14ac:dyDescent="0.25">
      <c r="A9" s="161" t="s">
        <v>43</v>
      </c>
      <c r="B9" s="162" t="s">
        <v>40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</row>
    <row r="10" spans="1:32" ht="15" customHeight="1" x14ac:dyDescent="0.25">
      <c r="A10" s="156"/>
      <c r="B10" s="67">
        <v>0</v>
      </c>
      <c r="C10" s="67">
        <v>1</v>
      </c>
      <c r="D10" s="67">
        <v>2</v>
      </c>
      <c r="E10" s="67">
        <v>3</v>
      </c>
      <c r="F10" s="67">
        <v>4</v>
      </c>
      <c r="G10" s="67">
        <v>5</v>
      </c>
      <c r="H10" s="67">
        <v>6</v>
      </c>
      <c r="I10" s="67">
        <v>7</v>
      </c>
      <c r="J10" s="67">
        <v>8</v>
      </c>
      <c r="K10" s="67">
        <v>9</v>
      </c>
      <c r="L10" s="67">
        <v>10</v>
      </c>
      <c r="M10" s="68">
        <v>11</v>
      </c>
      <c r="N10" s="67">
        <v>12</v>
      </c>
      <c r="O10" s="68">
        <v>13</v>
      </c>
      <c r="P10" s="67">
        <v>14</v>
      </c>
      <c r="Q10" s="68">
        <v>15</v>
      </c>
      <c r="R10" s="67">
        <v>16</v>
      </c>
      <c r="S10" s="68">
        <v>17</v>
      </c>
      <c r="T10" s="67">
        <v>18</v>
      </c>
      <c r="U10" s="68">
        <v>19</v>
      </c>
      <c r="V10" s="67">
        <v>20</v>
      </c>
      <c r="W10" s="68">
        <v>21</v>
      </c>
      <c r="X10" s="67">
        <v>22</v>
      </c>
      <c r="Y10" s="68">
        <v>23</v>
      </c>
      <c r="Z10" s="67">
        <v>24</v>
      </c>
      <c r="AA10" s="68">
        <v>25</v>
      </c>
      <c r="AB10" s="67">
        <v>26</v>
      </c>
      <c r="AC10" s="68">
        <v>27</v>
      </c>
      <c r="AD10" s="67">
        <v>28</v>
      </c>
      <c r="AE10" s="68">
        <v>29</v>
      </c>
      <c r="AF10" s="67">
        <v>30</v>
      </c>
    </row>
    <row r="11" spans="1:32" ht="14.25" customHeight="1" x14ac:dyDescent="0.25">
      <c r="A11" s="61" t="s">
        <v>5</v>
      </c>
      <c r="B11" s="62">
        <v>357</v>
      </c>
      <c r="C11" s="63">
        <v>439</v>
      </c>
      <c r="D11" s="63">
        <v>533</v>
      </c>
      <c r="E11" s="63">
        <v>628</v>
      </c>
      <c r="F11" s="63">
        <v>716</v>
      </c>
      <c r="G11" s="63">
        <v>787</v>
      </c>
      <c r="H11" s="63">
        <v>861</v>
      </c>
      <c r="I11" s="63">
        <v>937</v>
      </c>
      <c r="J11" s="63">
        <v>1009</v>
      </c>
      <c r="K11" s="63">
        <v>1082</v>
      </c>
      <c r="L11" s="63">
        <v>1155</v>
      </c>
      <c r="M11" s="63">
        <f>SUM(L11,67)</f>
        <v>1222</v>
      </c>
      <c r="N11" s="63">
        <v>1156</v>
      </c>
      <c r="O11" s="63">
        <f>SUM(N11,67)</f>
        <v>1223</v>
      </c>
      <c r="P11" s="63">
        <v>1157</v>
      </c>
      <c r="Q11" s="63">
        <f>SUM(P11,67)</f>
        <v>1224</v>
      </c>
      <c r="R11" s="63">
        <v>1158</v>
      </c>
      <c r="S11" s="63">
        <f>SUM(R11,67)</f>
        <v>1225</v>
      </c>
      <c r="T11" s="63">
        <v>1159</v>
      </c>
      <c r="U11" s="63">
        <f>SUM(T11,67)</f>
        <v>1226</v>
      </c>
      <c r="V11" s="63">
        <v>1160</v>
      </c>
      <c r="W11" s="63">
        <f>SUM(V11,67)</f>
        <v>1227</v>
      </c>
      <c r="X11" s="63">
        <v>1161</v>
      </c>
      <c r="Y11" s="63">
        <f>SUM(X11,67)</f>
        <v>1228</v>
      </c>
      <c r="Z11" s="63">
        <v>1162</v>
      </c>
      <c r="AA11" s="63">
        <f>SUM(Z11,67)</f>
        <v>1229</v>
      </c>
      <c r="AB11" s="63">
        <v>1163</v>
      </c>
      <c r="AC11" s="63">
        <f>SUM(AB11,67)</f>
        <v>1230</v>
      </c>
      <c r="AD11" s="63">
        <v>1164</v>
      </c>
      <c r="AE11" s="63">
        <f>SUM(AD11,67)</f>
        <v>1231</v>
      </c>
      <c r="AF11" s="63">
        <v>1165</v>
      </c>
    </row>
    <row r="12" spans="1:32" ht="14.25" customHeight="1" x14ac:dyDescent="0.25">
      <c r="A12" s="61" t="s">
        <v>41</v>
      </c>
      <c r="B12" s="86">
        <v>475</v>
      </c>
      <c r="C12" s="86">
        <v>585</v>
      </c>
      <c r="D12" s="86">
        <v>710</v>
      </c>
      <c r="E12" s="86">
        <v>836</v>
      </c>
      <c r="F12" s="86">
        <v>953</v>
      </c>
      <c r="G12" s="86">
        <v>1048</v>
      </c>
      <c r="H12" s="86">
        <v>1147</v>
      </c>
      <c r="I12" s="86">
        <v>1249</v>
      </c>
      <c r="J12" s="86">
        <v>1345</v>
      </c>
      <c r="K12" s="86">
        <v>1440</v>
      </c>
      <c r="L12" s="86">
        <v>1538</v>
      </c>
      <c r="M12" s="63">
        <f>SUM(L12,82)</f>
        <v>1620</v>
      </c>
      <c r="N12" s="63">
        <v>1399</v>
      </c>
      <c r="O12" s="63">
        <f>SUM(N12,74)</f>
        <v>1473</v>
      </c>
      <c r="P12" s="63">
        <v>1400</v>
      </c>
      <c r="Q12" s="63">
        <f>SUM(P12,74)</f>
        <v>1474</v>
      </c>
      <c r="R12" s="63">
        <v>1401</v>
      </c>
      <c r="S12" s="63">
        <f>SUM(R12,74)</f>
        <v>1475</v>
      </c>
      <c r="T12" s="63">
        <v>1402</v>
      </c>
      <c r="U12" s="63">
        <f>SUM(T12,74)</f>
        <v>1476</v>
      </c>
      <c r="V12" s="63">
        <v>1403</v>
      </c>
      <c r="W12" s="63">
        <f>SUM(V12,74)</f>
        <v>1477</v>
      </c>
      <c r="X12" s="63">
        <v>1404</v>
      </c>
      <c r="Y12" s="63">
        <f>SUM(X12,74)</f>
        <v>1478</v>
      </c>
      <c r="Z12" s="63">
        <v>1405</v>
      </c>
      <c r="AA12" s="63">
        <f>SUM(Z12,74)</f>
        <v>1479</v>
      </c>
      <c r="AB12" s="63">
        <v>1406</v>
      </c>
      <c r="AC12" s="63">
        <f>SUM(AB12,74)</f>
        <v>1480</v>
      </c>
      <c r="AD12" s="63">
        <v>1407</v>
      </c>
      <c r="AE12" s="63">
        <f>SUM(AD12,74)</f>
        <v>1481</v>
      </c>
      <c r="AF12" s="63">
        <v>1408</v>
      </c>
    </row>
    <row r="13" spans="1:32" ht="14.25" customHeight="1" x14ac:dyDescent="0.2"/>
    <row r="14" spans="1:32" ht="14.25" customHeight="1" x14ac:dyDescent="0.2"/>
    <row r="15" spans="1:32" ht="14.25" customHeight="1" x14ac:dyDescent="0.2"/>
    <row r="16" spans="1:32" ht="14.25" customHeight="1" x14ac:dyDescent="0.2"/>
    <row r="17" spans="11:11" ht="14.25" customHeight="1" x14ac:dyDescent="0.2"/>
    <row r="18" spans="11:11" ht="14.25" customHeight="1" x14ac:dyDescent="0.2"/>
    <row r="19" spans="11:11" ht="14.25" customHeight="1" x14ac:dyDescent="0.2"/>
    <row r="20" spans="11:11" ht="14.25" customHeight="1" x14ac:dyDescent="0.2"/>
    <row r="21" spans="11:11" ht="14.25" customHeight="1" x14ac:dyDescent="0.2"/>
    <row r="22" spans="11:11" ht="14.25" customHeight="1" x14ac:dyDescent="0.2"/>
    <row r="23" spans="11:11" ht="14.25" customHeight="1" x14ac:dyDescent="0.2"/>
    <row r="24" spans="11:11" ht="14.25" customHeight="1" x14ac:dyDescent="0.2"/>
    <row r="25" spans="11:11" ht="14.25" customHeight="1" x14ac:dyDescent="0.2"/>
    <row r="26" spans="11:11" ht="14.25" customHeight="1" x14ac:dyDescent="0.2"/>
    <row r="27" spans="11:11" ht="14.25" customHeight="1" x14ac:dyDescent="0.3">
      <c r="K27" s="69"/>
    </row>
    <row r="28" spans="11:11" ht="14.25" customHeight="1" x14ac:dyDescent="0.2"/>
    <row r="29" spans="11:11" ht="14.25" customHeight="1" x14ac:dyDescent="0.2"/>
    <row r="30" spans="11:11" ht="14.25" customHeight="1" x14ac:dyDescent="0.2"/>
    <row r="31" spans="11:11" ht="14.25" customHeight="1" x14ac:dyDescent="0.2"/>
    <row r="32" spans="11:1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6">
    <mergeCell ref="A1:A2"/>
    <mergeCell ref="B1:M1"/>
    <mergeCell ref="A5:A6"/>
    <mergeCell ref="B5:M5"/>
    <mergeCell ref="A9:A10"/>
    <mergeCell ref="B9:M9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Assistance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Worley, Tyler</dc:creator>
  <cp:lastModifiedBy>Steele, Kristi</cp:lastModifiedBy>
  <dcterms:created xsi:type="dcterms:W3CDTF">2021-10-26T15:37:00Z</dcterms:created>
  <dcterms:modified xsi:type="dcterms:W3CDTF">2022-06-22T21:16:02Z</dcterms:modified>
</cp:coreProperties>
</file>